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000" windowHeight="9073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<sst xmlns="http://schemas.openxmlformats.org/spreadsheetml/2006/main" count="1863" uniqueCount="665">
  <si>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</si>
  <si>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</si>
  <si>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</si>
  <si>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</si>
  <si>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</si>
  <si>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</si>
  <si>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</si>
  <si>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</si>
  <si>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</si>
  <si>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</si>
  <si>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</si>
  <si>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</si>
  <si>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</si>
  <si>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</si>
  <si>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</si>
  <si>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</si>
  <si>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</si>
  <si>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</si>
  <si>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</si>
  <si>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</si>
  <si>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</si>
  <si>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</si>
  <si>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</si>
  <si>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</si>
  <si>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</si>
  <si>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</si>
  <si>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</si>
  <si>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</si>
  <si>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</si>
  <si>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</si>
  <si>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</si>
  <si>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</si>
  <si>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</si>
  <si>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</si>
  <si>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</si>
  <si>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</si>
  <si>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</si>
  <si>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</si>
  <si>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</si>
  <si>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</si>
  <si>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</si>
  <si>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</si>
  <si>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</si>
  <si>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</si>
  <si>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</si>
  <si>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</si>
  <si>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</si>
  <si>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</si>
  <si>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</si>
  <si>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</si>
  <si>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</si>
  <si>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</si>
  <si>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</si>
  <si>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</si>
  <si>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</si>
  <si>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</si>
  <si>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</si>
  <si>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</si>
  <si>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</si>
  <si>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</si>
  <si>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</si>
  <si>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</si>
  <si>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</si>
  <si>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</si>
  <si>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</si>
  <si>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</si>
  <si>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</si>
  <si>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</si>
  <si>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</si>
  <si>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</si>
  <si>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</si>
  <si>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</si>
  <si>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</si>
  <si>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</si>
  <si>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</si>
  <si>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</si>
  <si>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</si>
  <si>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</si>
  <si>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</si>
  <si>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</si>
  <si>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</si>
  <si>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</si>
  <si>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</si>
  <si>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</si>
  <si>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</si>
  <si>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</si>
  <si>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</si>
  <si>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</si>
  <si>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</si>
  <si>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</si>
  <si>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</si>
  <si>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</si>
  <si>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</si>
  <si>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</si>
  <si>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</si>
  <si>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</si>
  <si>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</si>
  <si>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</si>
  <si>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</si>
  <si>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</si>
  <si>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</si>
  <si>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</si>
  <si>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</si>
  <si>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</si>
  <si>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</si>
  <si>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</si>
  <si>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</si>
  <si>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</si>
  <si>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</si>
  <si>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</si>
  <si>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</si>
  <si>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</si>
  <si>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</si>
  <si>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</si>
  <si>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</si>
  <si>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</si>
  <si>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</si>
  <si>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</si>
  <si>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</si>
  <si>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</si>
  <si>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</si>
  <si>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</si>
  <si>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</si>
  <si>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</si>
  <si>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</si>
  <si>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</si>
  <si>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</si>
  <si>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</si>
  <si>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</si>
  <si>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</si>
  <si>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</si>
  <si>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</si>
  <si>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</si>
  <si>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</si>
  <si>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</si>
  <si>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</si>
  <si>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</si>
  <si>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</si>
  <si>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</si>
  <si>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</si>
  <si>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</si>
  <si>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</si>
  <si>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</si>
  <si>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</si>
  <si>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</si>
  <si>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</si>
  <si>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</si>
  <si>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</si>
  <si>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</si>
  <si>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</si>
  <si>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</si>
  <si>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</si>
  <si>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</si>
  <si>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</si>
  <si>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</si>
  <si>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</si>
  <si>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</si>
  <si>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</si>
  <si>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</si>
  <si>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</si>
  <si>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</si>
  <si>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</si>
  <si>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</si>
  <si>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</si>
  <si>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</si>
  <si>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</si>
  <si>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</si>
  <si>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</si>
  <si>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</si>
  <si>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</si>
  <si>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</si>
  <si>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</si>
  <si>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</si>
  <si>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</si>
  <si>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</si>
  <si>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</si>
  <si>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</si>
  <si>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</si>
  <si>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</si>
  <si>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</si>
  <si>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</si>
  <si>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</si>
  <si>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</si>
  <si>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</si>
  <si>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</si>
  <si>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</si>
  <si>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</si>
  <si>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</si>
  <si>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</si>
  <si>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</si>
  <si>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</si>
  <si>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</si>
  <si>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</si>
  <si>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</si>
  <si>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</si>
  <si>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</si>
  <si>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</si>
  <si>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</si>
  <si>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</si>
  <si>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</si>
  <si>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</si>
  <si>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</si>
  <si>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</si>
  <si>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</si>
  <si>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</si>
  <si>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</si>
  <si>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</si>
  <si>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</si>
  <si>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</si>
  <si>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</si>
  <si>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</si>
  <si>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</si>
  <si>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</si>
  <si>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</si>
  <si>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</si>
  <si>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</si>
  <si>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</si>
  <si>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</si>
  <si>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</si>
  <si>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</si>
  <si>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</si>
  <si>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</si>
  <si>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</si>
  <si>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</si>
  <si>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</si>
  <si>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</si>
  <si>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</si>
  <si>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</si>
  <si>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</si>
  <si>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</si>
  <si>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</si>
  <si>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</si>
  <si>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</si>
  <si>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</si>
  <si>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</si>
  <si>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</si>
  <si>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</si>
  <si>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</si>
  <si>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</si>
  <si>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</si>
  <si>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</si>
  <si>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</si>
  <si>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</si>
  <si>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</si>
  <si>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</si>
  <si>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</si>
  <si>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</si>
  <si>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</si>
  <si>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</si>
  <si>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</si>
  <si>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</si>
  <si>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</si>
  <si>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</si>
  <si>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</si>
  <si>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</si>
  <si>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</si>
  <si>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</si>
  <si>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</si>
  <si>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</si>
  <si>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</si>
  <si>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</si>
  <si>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</si>
  <si>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</si>
  <si>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</si>
  <si>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</si>
  <si>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</si>
  <si>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</si>
  <si>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</si>
  <si>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</si>
  <si>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</si>
  <si>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</si>
  <si>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</si>
  <si>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</si>
  <si>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</si>
  <si>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</si>
  <si>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</si>
  <si>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</si>
  <si>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</si>
  <si>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</si>
  <si>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</si>
  <si>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</si>
  <si>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</si>
  <si>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</si>
  <si>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</si>
  <si>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</si>
  <si>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</si>
  <si>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</si>
  <si>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</si>
  <si>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</si>
  <si>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</si>
  <si>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</si>
  <si>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</si>
  <si>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</si>
  <si>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</si>
  <si>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</si>
  <si>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</si>
  <si>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</si>
  <si>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</si>
  <si>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</si>
  <si>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</si>
  <si>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</si>
  <si>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</si>
  <si>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</si>
  <si>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</si>
  <si>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</si>
  <si>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</si>
  <si>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</si>
  <si>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</si>
  <si>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</si>
  <si>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</si>
  <si>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</si>
  <si>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</si>
  <si>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</si>
  <si>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</si>
  <si>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</si>
  <si>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</si>
  <si>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</si>
  <si>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</si>
  <si>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</si>
  <si>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</si>
  <si>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</si>
  <si>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</si>
  <si>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</si>
  <si>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</si>
  <si>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</si>
  <si>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</si>
  <si>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</si>
  <si>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</si>
  <si>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</si>
  <si>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</si>
  <si>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</si>
  <si>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</si>
  <si>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</si>
  <si>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</si>
  <si>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</si>
  <si>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</si>
  <si>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</si>
  <si>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</si>
  <si>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</si>
  <si>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</si>
  <si>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</si>
  <si>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</si>
  <si>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</si>
  <si>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</si>
  <si>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</si>
  <si>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</si>
  <si>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</si>
  <si>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</si>
  <si>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</si>
  <si>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</si>
  <si>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</si>
  <si>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</si>
  <si>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</si>
  <si>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</si>
  <si>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</si>
  <si>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</si>
  <si>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</si>
  <si>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</si>
  <si>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</si>
  <si>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</si>
  <si>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</si>
  <si>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</si>
  <si>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</si>
  <si>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</si>
  <si>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</si>
  <si>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</si>
  <si>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</si>
  <si>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</si>
  <si>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</si>
  <si>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</si>
  <si>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</si>
  <si>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</si>
  <si>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</si>
  <si>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</si>
  <si>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</si>
  <si>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</si>
  <si>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</si>
  <si>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</si>
  <si>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</si>
  <si>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</si>
  <si>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</si>
  <si>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</si>
  <si>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</si>
  <si>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</si>
  <si>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</si>
  <si>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</si>
  <si>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</si>
  <si>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</si>
  <si>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</si>
  <si>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</si>
  <si>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</si>
  <si>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</si>
  <si>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</si>
  <si>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</si>
  <si>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</si>
  <si>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</si>
  <si>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</si>
  <si>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</si>
  <si>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</si>
  <si>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</si>
  <si>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</si>
  <si>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</si>
  <si>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</si>
  <si>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</si>
  <si>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</si>
  <si>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</si>
  <si>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</si>
  <si>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</si>
  <si>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</si>
  <si>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</si>
  <si>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</si>
  <si>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</si>
  <si>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</si>
  <si>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</si>
  <si>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</si>
  <si>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</si>
  <si>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</si>
  <si>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</si>
  <si>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</si>
  <si>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</si>
  <si>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</si>
  <si>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</si>
  <si>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</si>
  <si>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</si>
  <si>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</si>
  <si>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</si>
  <si>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</si>
  <si>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</si>
  <si>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</si>
  <si>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</si>
  <si>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</si>
  <si>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</si>
  <si>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</si>
  <si>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</si>
  <si>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</si>
  <si>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</si>
  <si>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</si>
  <si>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</si>
  <si>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</si>
  <si>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</si>
  <si>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</si>
  <si>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</si>
  <si>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</si>
  <si>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</si>
  <si>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</si>
  <si>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</si>
  <si>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</si>
  <si>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</si>
  <si>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</si>
  <si>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</si>
  <si>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</si>
  <si>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</si>
  <si>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</si>
  <si>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</si>
  <si>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</si>
  <si>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</si>
  <si>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</si>
  <si>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</si>
  <si>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</si>
  <si>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</si>
  <si>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</si>
  <si>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</si>
  <si>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</si>
  <si>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</si>
  <si>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</si>
  <si>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</si>
  <si>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</si>
  <si>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</si>
  <si>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</si>
  <si>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</si>
  <si>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</si>
  <si>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</si>
  <si>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</si>
  <si>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</si>
  <si>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</si>
  <si>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</si>
  <si>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</si>
  <si>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</si>
  <si>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</si>
  <si>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</si>
  <si>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</si>
  <si>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</si>
  <si>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</si>
  <si>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</si>
  <si>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</si>
  <si>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</si>
  <si>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</si>
  <si>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</si>
  <si>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</si>
  <si>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</si>
  <si>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</si>
  <si>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</si>
  <si>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</si>
  <si>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</si>
  <si>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</si>
  <si>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</si>
  <si>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</si>
  <si>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</si>
  <si>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</si>
  <si>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</si>
  <si>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</si>
  <si>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</si>
  <si>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</si>
  <si>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</si>
  <si>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</si>
  <si>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</si>
  <si>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</si>
  <si>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</si>
  <si>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</si>
  <si>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</si>
  <si>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</si>
  <si>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</si>
  <si>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</si>
  <si>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</si>
  <si>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</si>
  <si>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</si>
  <si>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</si>
  <si>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</si>
  <si>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</si>
  <si>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</si>
  <si>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</si>
  <si>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</si>
  <si>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</si>
  <si>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</si>
  <si>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</si>
  <si>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</si>
  <si>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</si>
  <si>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</si>
  <si>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</si>
  <si>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</si>
  <si>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</si>
  <si>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</si>
  <si>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</si>
  <si>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</si>
  <si>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</si>
  <si>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</si>
  <si>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</si>
  <si>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</si>
  <si>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</si>
  <si>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</si>
  <si>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</si>
  <si>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</si>
  <si>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</si>
  <si>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</si>
  <si>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</si>
  <si>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</si>
  <si>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</si>
  <si>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</si>
  <si>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</si>
  <si>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</si>
  <si>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</si>
  <si>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</si>
  <si>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</si>
  <si>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</si>
  <si>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</si>
  <si>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</si>
  <si>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</si>
  <si>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</si>
  <si>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</si>
  <si>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</si>
  <si>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</si>
  <si>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</si>
  <si>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</si>
  <si>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</si>
  <si>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</si>
  <si>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</si>
  <si>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</si>
  <si>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</si>
  <si>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</si>
  <si>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</si>
  <si>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</si>
  <si>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</si>
  <si>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</si>
  <si>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</si>
  <si>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</si>
  <si>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</si>
  <si>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</si>
  <si>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</si>
  <si>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</si>
  <si>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</si>
  <si>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</si>
  <si>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</si>
  <si>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</si>
  <si>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</si>
  <si>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</si>
  <si>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</si>
  <si>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</si>
  <si>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</si>
  <si>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</si>
  <si>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</si>
  <si>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</si>
  <si>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</si>
  <si>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</si>
  <si>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</si>
  <si>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</si>
  <si>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</si>
  <si>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</si>
  <si>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</si>
  <si>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</si>
  <si>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</si>
  <si>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</si>
  <si>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</si>
  <si>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</si>
  <si>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</si>
  <si>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</si>
  <si>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</si>
  <si>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</si>
  <si>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</si>
  <si>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</si>
  <si>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</si>
  <si>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</si>
  <si>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</si>
  <si>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</si>
  <si>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</si>
  <si>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</si>
  <si>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</si>
  <si>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</si>
  <si>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</si>
  <si>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</si>
  <si>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</si>
  <si>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</si>
  <si>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</si>
  <si>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</si>
  <si>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</si>
  <si>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</si>
  <si>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</si>
  <si>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</si>
  <si>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</si>
  <si>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</si>
  <si>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</si>
  <si>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</si>
  <si>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</si>
  <si>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</si>
  <si>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</si>
  <si>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</si>
  <si>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</si>
  <si>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</si>
  <si>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</si>
  <si>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</si>
  <si>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</si>
  <si>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</si>
  <si>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</si>
  <si>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</si>
  <si>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</si>
  <si>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</si>
  <si>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</si>
  <si>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</si>
  <si>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</si>
  <si>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</si>
  <si>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</si>
  <si>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</si>
  <si>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</si>
  <si>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</si>
  <si>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</si>
  <si>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</si>
  <si>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</si>
  <si>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</si>
  <si>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Марийка Латева</t>
  </si>
  <si>
    <t>Велес Акаунт ЕООД</t>
  </si>
  <si>
    <t>Счетоводно предприятие</t>
  </si>
  <si>
    <t>Марийка Латева, Юлиян Арабаджийски, Трайче Здравковски</t>
  </si>
  <si>
    <t>поотделно</t>
  </si>
  <si>
    <t>Юлиян Арабаджийски</t>
  </si>
  <si>
    <t>Трайче Здравковски</t>
  </si>
  <si>
    <t>гр. София 1000, бул. „Васил Левски" № 6, ет.3, ап. 7</t>
  </si>
</sst>
</file>

<file path=xl/styles.xml><?xml version="1.0" encoding="utf-8"?>
<styleSheet xmlns="http://schemas.openxmlformats.org/spreadsheetml/2006/main">
  <numFmts count="5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_-;\-* #,##0_-;_-* &quot;-&quot;_-;_-@_-"/>
    <numFmt numFmtId="186" formatCode="_-* #,##0.00\ &quot;лв.&quot;_-;\-* #,##0.00\ &quot;лв.&quot;_-;_-* &quot;-&quot;??\ &quot;лв.&quot;_-;_-@_-"/>
    <numFmt numFmtId="187" formatCode="_-* #,##0.00_-;\-* #,##0.00_-;_-* &quot;-&quot;??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1"/>
      <color theme="11"/>
      <name val="Calibri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0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56" fillId="28" borderId="0" applyNumberFormat="0" applyBorder="0" applyAlignment="0" applyProtection="0"/>
    <xf numFmtId="18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0" borderId="4" applyNumberFormat="0" applyFont="0" applyAlignment="0" applyProtection="0"/>
    <xf numFmtId="9" fontId="13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455">
    <xf numFmtId="0" fontId="0" fillId="0" borderId="0" xfId="0" applyFont="1" applyAlignment="1">
      <alignment/>
    </xf>
    <xf numFmtId="0" fontId="3" fillId="0" borderId="10" xfId="58" applyFont="1" applyBorder="1" applyAlignment="1" applyProtection="1">
      <alignment horizontal="centerContinuous" vertical="center" wrapText="1"/>
      <protection/>
    </xf>
    <xf numFmtId="0" fontId="4" fillId="0" borderId="11" xfId="58" applyFont="1" applyBorder="1" applyAlignment="1" applyProtection="1">
      <alignment horizontal="centerContinuous" vertical="center" wrapText="1"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4" fillId="0" borderId="13" xfId="58" applyFont="1" applyBorder="1" applyAlignment="1" applyProtection="1">
      <alignment horizontal="centerContinuous" vertical="center" wrapText="1"/>
      <protection/>
    </xf>
    <xf numFmtId="0" fontId="3" fillId="0" borderId="12" xfId="58" applyFont="1" applyBorder="1" applyAlignment="1" applyProtection="1">
      <alignment horizontal="centerContinuous" vertical="center"/>
      <protection/>
    </xf>
    <xf numFmtId="0" fontId="3" fillId="0" borderId="13" xfId="58" applyFont="1" applyBorder="1" applyAlignment="1" applyProtection="1">
      <alignment horizontal="centerContinuous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0" fontId="4" fillId="0" borderId="11" xfId="58" applyFont="1" applyBorder="1" applyAlignment="1" applyProtection="1">
      <alignment horizontal="left" vertical="center" wrapText="1"/>
      <protection/>
    </xf>
    <xf numFmtId="0" fontId="4" fillId="0" borderId="14" xfId="58" applyFont="1" applyBorder="1" applyAlignment="1" applyProtection="1">
      <alignment horizontal="right"/>
      <protection/>
    </xf>
    <xf numFmtId="0" fontId="4" fillId="0" borderId="0" xfId="52" applyFont="1" applyProtection="1">
      <alignment/>
      <protection/>
    </xf>
    <xf numFmtId="0" fontId="6" fillId="0" borderId="0" xfId="52" applyFont="1" applyFill="1" applyProtection="1">
      <alignment/>
      <protection/>
    </xf>
    <xf numFmtId="0" fontId="4" fillId="0" borderId="0" xfId="5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4" applyFont="1" applyBorder="1" applyAlignment="1" applyProtection="1">
      <alignment horizontal="centerContinuous" vertical="center"/>
      <protection/>
    </xf>
    <xf numFmtId="0" fontId="3" fillId="0" borderId="0" xfId="54" applyFont="1" applyBorder="1" applyAlignment="1" applyProtection="1">
      <alignment horizontal="center" vertical="center"/>
      <protection/>
    </xf>
    <xf numFmtId="0" fontId="4" fillId="0" borderId="0" xfId="54" applyFont="1" applyAlignment="1" applyProtection="1">
      <alignment horizontal="center" vertical="center" wrapText="1"/>
      <protection/>
    </xf>
    <xf numFmtId="0" fontId="3" fillId="0" borderId="0" xfId="54" applyFont="1" applyBorder="1" applyAlignment="1" applyProtection="1">
      <alignment horizontal="centerContinuous" vertical="center"/>
      <protection hidden="1"/>
    </xf>
    <xf numFmtId="0" fontId="3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 wrapText="1"/>
      <protection/>
    </xf>
    <xf numFmtId="0" fontId="3" fillId="0" borderId="0" xfId="5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4" applyFont="1" applyBorder="1" applyAlignment="1" applyProtection="1">
      <alignment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4" fillId="0" borderId="0" xfId="56" applyFont="1" applyBorder="1" applyProtection="1">
      <alignment/>
      <protection/>
    </xf>
    <xf numFmtId="0" fontId="4" fillId="0" borderId="0" xfId="56" applyFont="1" applyBorder="1" applyAlignment="1" applyProtection="1">
      <alignment wrapText="1"/>
      <protection/>
    </xf>
    <xf numFmtId="0" fontId="6" fillId="0" borderId="0" xfId="56" applyFont="1" applyAlignment="1" applyProtection="1">
      <alignment horizontal="center"/>
      <protection/>
    </xf>
    <xf numFmtId="0" fontId="4" fillId="0" borderId="0" xfId="54" applyFont="1" applyBorder="1" applyAlignment="1" applyProtection="1">
      <alignment horizontal="centerContinuous" vertical="center" wrapText="1"/>
      <protection/>
    </xf>
    <xf numFmtId="0" fontId="3" fillId="0" borderId="0" xfId="54" applyFont="1" applyAlignment="1" applyProtection="1">
      <alignment vertical="center" wrapText="1"/>
      <protection/>
    </xf>
    <xf numFmtId="0" fontId="3" fillId="0" borderId="0" xfId="54" applyFont="1" applyAlignment="1" applyProtection="1">
      <alignment horizontal="centerContinuous" vertical="center"/>
      <protection/>
    </xf>
    <xf numFmtId="0" fontId="4" fillId="0" borderId="0" xfId="5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4" applyFont="1" applyAlignment="1" applyProtection="1">
      <alignment vertical="top" wrapText="1"/>
      <protection/>
    </xf>
    <xf numFmtId="0" fontId="3" fillId="0" borderId="0" xfId="5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right" vertical="center"/>
      <protection hidden="1"/>
    </xf>
    <xf numFmtId="190" fontId="4" fillId="0" borderId="0" xfId="54" applyNumberFormat="1" applyFont="1" applyAlignment="1" applyProtection="1">
      <alignment horizontal="left" vertical="center"/>
      <protection/>
    </xf>
    <xf numFmtId="0" fontId="3" fillId="0" borderId="0" xfId="5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54" applyNumberFormat="1" applyFont="1" applyAlignment="1" applyProtection="1">
      <alignment horizontal="left" vertical="center" wrapText="1"/>
      <protection/>
    </xf>
    <xf numFmtId="0" fontId="4" fillId="0" borderId="0" xfId="54" applyFont="1" applyBorder="1" applyAlignment="1" applyProtection="1">
      <alignment horizontal="right" vertical="center"/>
      <protection/>
    </xf>
    <xf numFmtId="0" fontId="4" fillId="0" borderId="0" xfId="54" applyFont="1" applyBorder="1" applyAlignment="1" applyProtection="1">
      <alignment vertical="center"/>
      <protection/>
    </xf>
    <xf numFmtId="0" fontId="4" fillId="0" borderId="0" xfId="54" applyFont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left" vertical="center"/>
      <protection/>
    </xf>
    <xf numFmtId="0" fontId="4" fillId="0" borderId="0" xfId="54" applyFont="1" applyAlignment="1" applyProtection="1">
      <alignment vertical="center"/>
      <protection/>
    </xf>
    <xf numFmtId="0" fontId="3" fillId="0" borderId="15" xfId="54" applyFont="1" applyBorder="1" applyAlignment="1" applyProtection="1">
      <alignment horizontal="center" vertical="center"/>
      <protection/>
    </xf>
    <xf numFmtId="0" fontId="3" fillId="0" borderId="16" xfId="54" applyFont="1" applyBorder="1" applyAlignment="1" applyProtection="1">
      <alignment horizontal="center" vertical="top" wrapText="1"/>
      <protection/>
    </xf>
    <xf numFmtId="14" fontId="3" fillId="0" borderId="16" xfId="54" applyNumberFormat="1" applyFont="1" applyBorder="1" applyAlignment="1" applyProtection="1">
      <alignment horizontal="center" vertical="center" wrapText="1"/>
      <protection/>
    </xf>
    <xf numFmtId="14" fontId="3" fillId="0" borderId="17" xfId="54" applyNumberFormat="1" applyFont="1" applyBorder="1" applyAlignment="1" applyProtection="1">
      <alignment horizontal="center" vertical="center" wrapText="1"/>
      <protection/>
    </xf>
    <xf numFmtId="49" fontId="3" fillId="0" borderId="14" xfId="54" applyNumberFormat="1" applyFont="1" applyBorder="1" applyAlignment="1" applyProtection="1">
      <alignment horizontal="right" vertical="top" wrapText="1"/>
      <protection/>
    </xf>
    <xf numFmtId="0" fontId="9" fillId="33" borderId="18" xfId="54" applyFont="1" applyFill="1" applyBorder="1" applyAlignment="1" applyProtection="1">
      <alignment vertical="top" wrapText="1"/>
      <protection/>
    </xf>
    <xf numFmtId="0" fontId="4" fillId="0" borderId="14" xfId="54" applyFont="1" applyBorder="1" applyAlignment="1" applyProtection="1">
      <alignment horizontal="right" vertical="top" wrapText="1"/>
      <protection/>
    </xf>
    <xf numFmtId="49" fontId="4" fillId="0" borderId="14" xfId="54" applyNumberFormat="1" applyFont="1" applyBorder="1" applyAlignment="1" applyProtection="1">
      <alignment horizontal="right" vertical="top" wrapText="1"/>
      <protection/>
    </xf>
    <xf numFmtId="1" fontId="4" fillId="0" borderId="14" xfId="54" applyNumberFormat="1" applyFont="1" applyBorder="1" applyAlignment="1" applyProtection="1">
      <alignment horizontal="right" vertical="top" wrapText="1"/>
      <protection/>
    </xf>
    <xf numFmtId="49" fontId="4" fillId="0" borderId="14" xfId="54" applyNumberFormat="1" applyFont="1" applyFill="1" applyBorder="1" applyAlignment="1" applyProtection="1">
      <alignment horizontal="right" vertical="top" wrapText="1"/>
      <protection/>
    </xf>
    <xf numFmtId="1" fontId="10" fillId="0" borderId="14" xfId="54" applyNumberFormat="1" applyFont="1" applyBorder="1" applyAlignment="1" applyProtection="1">
      <alignment horizontal="right" vertical="top" wrapText="1"/>
      <protection/>
    </xf>
    <xf numFmtId="49" fontId="10" fillId="0" borderId="14" xfId="54" applyNumberFormat="1" applyFont="1" applyBorder="1" applyAlignment="1" applyProtection="1">
      <alignment horizontal="right" vertical="top" wrapText="1"/>
      <protection/>
    </xf>
    <xf numFmtId="49" fontId="10" fillId="0" borderId="14" xfId="54" applyNumberFormat="1" applyFont="1" applyFill="1" applyBorder="1" applyAlignment="1" applyProtection="1">
      <alignment horizontal="right" vertical="top" wrapText="1"/>
      <protection/>
    </xf>
    <xf numFmtId="1" fontId="4" fillId="0" borderId="0" xfId="54" applyNumberFormat="1" applyFont="1" applyAlignment="1" applyProtection="1">
      <alignment vertical="top"/>
      <protection/>
    </xf>
    <xf numFmtId="1" fontId="3" fillId="0" borderId="14" xfId="54" applyNumberFormat="1" applyFont="1" applyBorder="1" applyAlignment="1" applyProtection="1">
      <alignment horizontal="right" vertical="top" wrapText="1"/>
      <protection/>
    </xf>
    <xf numFmtId="0" fontId="8" fillId="33" borderId="18" xfId="54" applyFont="1" applyFill="1" applyBorder="1" applyAlignment="1" applyProtection="1">
      <alignment vertical="top" wrapText="1"/>
      <protection/>
    </xf>
    <xf numFmtId="1" fontId="4" fillId="0" borderId="14" xfId="53" applyNumberFormat="1" applyFont="1" applyBorder="1" applyAlignment="1" applyProtection="1">
      <alignment vertical="top" wrapText="1"/>
      <protection/>
    </xf>
    <xf numFmtId="1" fontId="4" fillId="34" borderId="14" xfId="53" applyNumberFormat="1" applyFont="1" applyFill="1" applyBorder="1" applyAlignment="1" applyProtection="1">
      <alignment vertical="top"/>
      <protection/>
    </xf>
    <xf numFmtId="1" fontId="4" fillId="0" borderId="14" xfId="5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57" applyFont="1" applyFill="1" applyAlignment="1" applyProtection="1">
      <alignment vertical="justify" wrapText="1"/>
      <protection/>
    </xf>
    <xf numFmtId="0" fontId="3" fillId="0" borderId="0" xfId="54" applyFont="1" applyFill="1" applyBorder="1" applyAlignment="1" applyProtection="1">
      <alignment horizontal="left" vertical="justify" wrapText="1"/>
      <protection/>
    </xf>
    <xf numFmtId="0" fontId="4" fillId="0" borderId="0" xfId="54" applyFont="1" applyFill="1" applyAlignment="1" applyProtection="1">
      <alignment horizontal="left" vertical="justify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3" fontId="4" fillId="0" borderId="0" xfId="57" applyNumberFormat="1" applyFont="1" applyBorder="1" applyProtection="1">
      <alignment/>
      <protection/>
    </xf>
    <xf numFmtId="0" fontId="4" fillId="0" borderId="0" xfId="57" applyFont="1" applyProtection="1">
      <alignment/>
      <protection/>
    </xf>
    <xf numFmtId="3" fontId="4" fillId="0" borderId="14" xfId="57" applyNumberFormat="1" applyFont="1" applyBorder="1" applyAlignment="1" applyProtection="1">
      <alignment vertical="center"/>
      <protection/>
    </xf>
    <xf numFmtId="0" fontId="4" fillId="0" borderId="0" xfId="5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5" applyFont="1" applyAlignment="1" applyProtection="1">
      <alignment wrapText="1"/>
      <protection/>
    </xf>
    <xf numFmtId="0" fontId="4" fillId="0" borderId="0" xfId="54" applyFont="1" applyFill="1" applyAlignment="1" applyProtection="1">
      <alignment vertical="top"/>
      <protection/>
    </xf>
    <xf numFmtId="0" fontId="4" fillId="0" borderId="0" xfId="55" applyFont="1" applyAlignment="1" applyProtection="1">
      <alignment horizontal="centerContinuous" wrapText="1"/>
      <protection/>
    </xf>
    <xf numFmtId="0" fontId="3" fillId="0" borderId="0" xfId="54" applyFont="1" applyBorder="1" applyAlignment="1" applyProtection="1">
      <alignment vertical="top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center" wrapText="1"/>
      <protection/>
    </xf>
    <xf numFmtId="0" fontId="4" fillId="0" borderId="0" xfId="55" applyFont="1" applyBorder="1" applyAlignment="1" applyProtection="1">
      <alignment wrapText="1"/>
      <protection/>
    </xf>
    <xf numFmtId="49" fontId="4" fillId="0" borderId="14" xfId="55" applyNumberFormat="1" applyFont="1" applyBorder="1" applyAlignment="1" applyProtection="1">
      <alignment horizontal="center" wrapText="1"/>
      <protection/>
    </xf>
    <xf numFmtId="1" fontId="4" fillId="0" borderId="0" xfId="55" applyNumberFormat="1" applyFont="1" applyBorder="1" applyAlignment="1" applyProtection="1">
      <alignment wrapText="1"/>
      <protection/>
    </xf>
    <xf numFmtId="1" fontId="4" fillId="0" borderId="0" xfId="55" applyNumberFormat="1" applyFont="1" applyAlignment="1" applyProtection="1">
      <alignment wrapText="1"/>
      <protection/>
    </xf>
    <xf numFmtId="49" fontId="4" fillId="0" borderId="14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Border="1" applyAlignment="1" applyProtection="1">
      <alignment wrapText="1"/>
      <protection/>
    </xf>
    <xf numFmtId="1" fontId="4" fillId="0" borderId="0" xfId="55" applyNumberFormat="1" applyFont="1" applyFill="1" applyBorder="1" applyAlignment="1" applyProtection="1">
      <alignment wrapText="1"/>
      <protection/>
    </xf>
    <xf numFmtId="0" fontId="4" fillId="0" borderId="0" xfId="55" applyFont="1" applyFill="1" applyAlignment="1" applyProtection="1">
      <alignment wrapText="1"/>
      <protection/>
    </xf>
    <xf numFmtId="190" fontId="4" fillId="0" borderId="0" xfId="54" applyNumberFormat="1" applyFont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vertical="center" wrapText="1"/>
      <protection/>
    </xf>
    <xf numFmtId="3" fontId="4" fillId="0" borderId="14" xfId="56" applyNumberFormat="1" applyFont="1" applyFill="1" applyBorder="1" applyAlignment="1" applyProtection="1">
      <alignment vertical="center"/>
      <protection/>
    </xf>
    <xf numFmtId="0" fontId="4" fillId="0" borderId="14" xfId="56" applyFont="1" applyBorder="1" applyAlignment="1" applyProtection="1">
      <alignment vertical="center" wrapText="1"/>
      <protection/>
    </xf>
    <xf numFmtId="3" fontId="4" fillId="0" borderId="14" xfId="56" applyNumberFormat="1" applyFont="1" applyBorder="1" applyAlignment="1" applyProtection="1">
      <alignment horizontal="center" vertical="center"/>
      <protection/>
    </xf>
    <xf numFmtId="0" fontId="4" fillId="0" borderId="0" xfId="56" applyFont="1" applyProtection="1">
      <alignment/>
      <protection/>
    </xf>
    <xf numFmtId="3" fontId="10" fillId="0" borderId="14" xfId="56" applyNumberFormat="1" applyFont="1" applyBorder="1" applyAlignment="1" applyProtection="1">
      <alignment horizontal="center" vertical="center"/>
      <protection/>
    </xf>
    <xf numFmtId="3" fontId="4" fillId="0" borderId="14" xfId="56" applyNumberFormat="1" applyFont="1" applyBorder="1" applyAlignment="1" applyProtection="1">
      <alignment vertical="center"/>
      <protection/>
    </xf>
    <xf numFmtId="0" fontId="4" fillId="0" borderId="18" xfId="56" applyFont="1" applyBorder="1" applyAlignment="1" applyProtection="1">
      <alignment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3" fontId="4" fillId="35" borderId="19" xfId="54" applyNumberFormat="1" applyFont="1" applyFill="1" applyBorder="1" applyAlignment="1" applyProtection="1">
      <alignment vertical="top"/>
      <protection locked="0"/>
    </xf>
    <xf numFmtId="3" fontId="4" fillId="35" borderId="14" xfId="54" applyNumberFormat="1" applyFont="1" applyFill="1" applyBorder="1" applyAlignment="1" applyProtection="1">
      <alignment vertical="top"/>
      <protection locked="0"/>
    </xf>
    <xf numFmtId="49" fontId="3" fillId="0" borderId="15" xfId="54" applyNumberFormat="1" applyFont="1" applyBorder="1" applyAlignment="1" applyProtection="1">
      <alignment horizontal="center" vertical="center" wrapText="1"/>
      <protection/>
    </xf>
    <xf numFmtId="0" fontId="4" fillId="34" borderId="14" xfId="53" applyFont="1" applyFill="1" applyBorder="1" applyAlignment="1" applyProtection="1">
      <alignment vertical="top" wrapText="1"/>
      <protection/>
    </xf>
    <xf numFmtId="0" fontId="9" fillId="33" borderId="18" xfId="54" applyFont="1" applyFill="1" applyBorder="1" applyAlignment="1" applyProtection="1">
      <alignment vertical="top"/>
      <protection/>
    </xf>
    <xf numFmtId="1" fontId="9" fillId="33" borderId="18" xfId="54" applyNumberFormat="1" applyFont="1" applyFill="1" applyBorder="1" applyAlignment="1" applyProtection="1">
      <alignment vertical="top" wrapText="1"/>
      <protection/>
    </xf>
    <xf numFmtId="1" fontId="9" fillId="33" borderId="18" xfId="54" applyNumberFormat="1" applyFont="1" applyFill="1" applyBorder="1" applyAlignment="1" applyProtection="1">
      <alignment vertical="top"/>
      <protection/>
    </xf>
    <xf numFmtId="1" fontId="9" fillId="33" borderId="18" xfId="53" applyNumberFormat="1" applyFont="1" applyFill="1" applyBorder="1" applyAlignment="1" applyProtection="1">
      <alignment vertical="top" wrapText="1"/>
      <protection/>
    </xf>
    <xf numFmtId="0" fontId="9" fillId="33" borderId="18" xfId="53" applyFont="1" applyFill="1" applyBorder="1" applyAlignment="1" applyProtection="1">
      <alignment vertical="top"/>
      <protection/>
    </xf>
    <xf numFmtId="1" fontId="8" fillId="33" borderId="18" xfId="54" applyNumberFormat="1" applyFont="1" applyFill="1" applyBorder="1" applyAlignment="1" applyProtection="1">
      <alignment vertical="top" wrapText="1"/>
      <protection/>
    </xf>
    <xf numFmtId="49" fontId="9" fillId="33" borderId="18" xfId="54" applyNumberFormat="1" applyFont="1" applyFill="1" applyBorder="1" applyAlignment="1" applyProtection="1">
      <alignment vertical="top"/>
      <protection/>
    </xf>
    <xf numFmtId="1" fontId="9" fillId="33" borderId="18" xfId="53" applyNumberFormat="1" applyFont="1" applyFill="1" applyBorder="1" applyAlignment="1" applyProtection="1">
      <alignment vertical="top"/>
      <protection/>
    </xf>
    <xf numFmtId="49" fontId="3" fillId="0" borderId="20" xfId="54" applyNumberFormat="1" applyFont="1" applyFill="1" applyBorder="1" applyAlignment="1" applyProtection="1">
      <alignment horizontal="right" vertical="top" wrapText="1"/>
      <protection/>
    </xf>
    <xf numFmtId="0" fontId="8" fillId="33" borderId="15" xfId="54" applyFont="1" applyFill="1" applyBorder="1" applyAlignment="1" applyProtection="1">
      <alignment vertical="top" wrapText="1"/>
      <protection/>
    </xf>
    <xf numFmtId="49" fontId="4" fillId="0" borderId="16" xfId="54" applyNumberFormat="1" applyFont="1" applyFill="1" applyBorder="1" applyAlignment="1" applyProtection="1">
      <alignment horizontal="right" vertical="top" wrapText="1"/>
      <protection/>
    </xf>
    <xf numFmtId="1" fontId="3" fillId="0" borderId="20" xfId="54" applyNumberFormat="1" applyFont="1" applyBorder="1" applyAlignment="1" applyProtection="1">
      <alignment horizontal="right" vertical="top" wrapText="1"/>
      <protection/>
    </xf>
    <xf numFmtId="1" fontId="3" fillId="0" borderId="16" xfId="54" applyNumberFormat="1" applyFont="1" applyBorder="1" applyAlignment="1" applyProtection="1">
      <alignment horizontal="right" vertical="top" wrapText="1"/>
      <protection/>
    </xf>
    <xf numFmtId="0" fontId="9" fillId="33" borderId="21" xfId="53" applyFont="1" applyFill="1" applyBorder="1" applyAlignment="1" applyProtection="1">
      <alignment vertical="top"/>
      <protection/>
    </xf>
    <xf numFmtId="1" fontId="4" fillId="0" borderId="20" xfId="53" applyNumberFormat="1" applyFont="1" applyBorder="1" applyAlignment="1" applyProtection="1">
      <alignment vertical="top" wrapText="1"/>
      <protection/>
    </xf>
    <xf numFmtId="1" fontId="8" fillId="33" borderId="15" xfId="54" applyNumberFormat="1" applyFont="1" applyFill="1" applyBorder="1" applyAlignment="1" applyProtection="1">
      <alignment vertical="top" wrapText="1"/>
      <protection/>
    </xf>
    <xf numFmtId="0" fontId="9" fillId="33" borderId="21" xfId="54" applyFont="1" applyFill="1" applyBorder="1" applyAlignment="1" applyProtection="1">
      <alignment vertical="top"/>
      <protection/>
    </xf>
    <xf numFmtId="1" fontId="4" fillId="0" borderId="16" xfId="53" applyNumberFormat="1" applyFont="1" applyBorder="1" applyAlignment="1" applyProtection="1">
      <alignment vertical="top" wrapText="1"/>
      <protection/>
    </xf>
    <xf numFmtId="0" fontId="3" fillId="0" borderId="21" xfId="54" applyFont="1" applyBorder="1" applyAlignment="1" applyProtection="1">
      <alignment horizontal="center" vertical="center" wrapText="1"/>
      <protection/>
    </xf>
    <xf numFmtId="0" fontId="3" fillId="0" borderId="20" xfId="54" applyFont="1" applyBorder="1" applyAlignment="1" applyProtection="1">
      <alignment horizontal="center" vertical="top" wrapText="1"/>
      <protection/>
    </xf>
    <xf numFmtId="0" fontId="3" fillId="0" borderId="22" xfId="54" applyFont="1" applyBorder="1" applyAlignment="1" applyProtection="1">
      <alignment horizontal="center" vertical="top" wrapText="1"/>
      <protection/>
    </xf>
    <xf numFmtId="0" fontId="8" fillId="33" borderId="15" xfId="54" applyFont="1" applyFill="1" applyBorder="1" applyAlignment="1" applyProtection="1">
      <alignment horizontal="left" vertical="top" wrapText="1"/>
      <protection/>
    </xf>
    <xf numFmtId="49" fontId="3" fillId="0" borderId="16" xfId="54" applyNumberFormat="1" applyFont="1" applyBorder="1" applyAlignment="1" applyProtection="1">
      <alignment horizontal="right" vertical="top" wrapText="1"/>
      <protection/>
    </xf>
    <xf numFmtId="49" fontId="3" fillId="0" borderId="21" xfId="54" applyNumberFormat="1" applyFont="1" applyBorder="1" applyAlignment="1" applyProtection="1">
      <alignment horizontal="center" vertical="center" wrapText="1"/>
      <protection/>
    </xf>
    <xf numFmtId="49" fontId="3" fillId="34" borderId="16" xfId="54" applyNumberFormat="1" applyFont="1" applyFill="1" applyBorder="1" applyAlignment="1" applyProtection="1">
      <alignment horizontal="right" vertical="top" wrapText="1"/>
      <protection/>
    </xf>
    <xf numFmtId="49" fontId="3" fillId="0" borderId="20" xfId="54" applyNumberFormat="1" applyFont="1" applyBorder="1" applyAlignment="1" applyProtection="1">
      <alignment horizontal="right" vertical="top" wrapText="1"/>
      <protection/>
    </xf>
    <xf numFmtId="1" fontId="9" fillId="33" borderId="21" xfId="53" applyNumberFormat="1" applyFont="1" applyFill="1" applyBorder="1" applyAlignment="1" applyProtection="1">
      <alignment vertical="top"/>
      <protection/>
    </xf>
    <xf numFmtId="1" fontId="4" fillId="0" borderId="20" xfId="53" applyNumberFormat="1" applyFont="1" applyBorder="1" applyAlignment="1" applyProtection="1">
      <alignment vertical="top"/>
      <protection/>
    </xf>
    <xf numFmtId="49" fontId="8" fillId="33" borderId="23" xfId="54" applyNumberFormat="1" applyFont="1" applyFill="1" applyBorder="1" applyAlignment="1" applyProtection="1">
      <alignment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6" xfId="56" applyFont="1" applyBorder="1" applyAlignment="1" applyProtection="1">
      <alignment horizontal="center" vertical="center" wrapText="1"/>
      <protection/>
    </xf>
    <xf numFmtId="0" fontId="3" fillId="0" borderId="17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vertical="center" wrapText="1"/>
      <protection/>
    </xf>
    <xf numFmtId="0" fontId="10" fillId="0" borderId="18" xfId="56" applyFont="1" applyBorder="1" applyAlignment="1" applyProtection="1">
      <alignment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0" fontId="10" fillId="0" borderId="18" xfId="56" applyFont="1" applyBorder="1" applyAlignment="1" applyProtection="1">
      <alignment horizontal="right" vertical="center" wrapText="1"/>
      <protection/>
    </xf>
    <xf numFmtId="0" fontId="4" fillId="0" borderId="14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left" vertical="center" wrapText="1"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3" fontId="3" fillId="0" borderId="14" xfId="56" applyNumberFormat="1" applyFont="1" applyFill="1" applyBorder="1" applyAlignment="1" applyProtection="1">
      <alignment vertical="center"/>
      <protection/>
    </xf>
    <xf numFmtId="3" fontId="4" fillId="0" borderId="19" xfId="56" applyNumberFormat="1" applyFont="1" applyFill="1" applyBorder="1" applyAlignment="1" applyProtection="1">
      <alignment vertical="center"/>
      <protection/>
    </xf>
    <xf numFmtId="3" fontId="4" fillId="0" borderId="19" xfId="56" applyNumberFormat="1" applyFont="1" applyBorder="1" applyAlignment="1" applyProtection="1">
      <alignment vertical="center"/>
      <protection/>
    </xf>
    <xf numFmtId="3" fontId="3" fillId="0" borderId="19" xfId="56" applyNumberFormat="1" applyFont="1" applyFill="1" applyBorder="1" applyAlignment="1" applyProtection="1">
      <alignment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11" fillId="0" borderId="18" xfId="56" applyFont="1" applyBorder="1" applyAlignment="1" applyProtection="1">
      <alignment vertical="center" wrapText="1"/>
      <protection/>
    </xf>
    <xf numFmtId="0" fontId="8" fillId="0" borderId="18" xfId="56" applyFont="1" applyBorder="1" applyAlignment="1" applyProtection="1">
      <alignment vertical="center" wrapText="1"/>
      <protection/>
    </xf>
    <xf numFmtId="0" fontId="3" fillId="0" borderId="21" xfId="56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/>
    </xf>
    <xf numFmtId="0" fontId="3" fillId="0" borderId="22" xfId="56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vertical="center" wrapText="1"/>
      <protection/>
    </xf>
    <xf numFmtId="3" fontId="3" fillId="0" borderId="16" xfId="56" applyNumberFormat="1" applyFont="1" applyBorder="1" applyAlignment="1" applyProtection="1">
      <alignment vertical="center"/>
      <protection/>
    </xf>
    <xf numFmtId="3" fontId="3" fillId="0" borderId="17" xfId="56" applyNumberFormat="1" applyFont="1" applyBorder="1" applyAlignment="1" applyProtection="1">
      <alignment vertical="center"/>
      <protection/>
    </xf>
    <xf numFmtId="0" fontId="10" fillId="0" borderId="21" xfId="56" applyFont="1" applyBorder="1" applyAlignment="1" applyProtection="1">
      <alignment horizontal="right" vertical="center" wrapText="1"/>
      <protection/>
    </xf>
    <xf numFmtId="0" fontId="10" fillId="0" borderId="20" xfId="56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vertical="center" wrapText="1"/>
      <protection/>
    </xf>
    <xf numFmtId="0" fontId="3" fillId="0" borderId="21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vertical="center"/>
      <protection/>
    </xf>
    <xf numFmtId="3" fontId="4" fillId="0" borderId="22" xfId="56" applyNumberFormat="1" applyFont="1" applyBorder="1" applyAlignment="1" applyProtection="1">
      <alignment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0" fontId="3" fillId="0" borderId="21" xfId="56" applyFont="1" applyBorder="1" applyAlignment="1" applyProtection="1">
      <alignment vertical="center" wrapText="1"/>
      <protection/>
    </xf>
    <xf numFmtId="0" fontId="4" fillId="0" borderId="16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20" xfId="56" applyFont="1" applyBorder="1" applyAlignment="1" applyProtection="1">
      <alignment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3" fontId="3" fillId="0" borderId="20" xfId="56" applyNumberFormat="1" applyFont="1" applyBorder="1" applyAlignment="1" applyProtection="1">
      <alignment vertical="center"/>
      <protection/>
    </xf>
    <xf numFmtId="3" fontId="3" fillId="0" borderId="22" xfId="56" applyNumberFormat="1" applyFont="1" applyBorder="1" applyAlignment="1" applyProtection="1">
      <alignment vertical="center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23" xfId="56" applyFont="1" applyBorder="1" applyAlignment="1" applyProtection="1">
      <alignment horizontal="left" vertical="center" wrapText="1"/>
      <protection/>
    </xf>
    <xf numFmtId="0" fontId="3" fillId="0" borderId="24" xfId="56" applyFont="1" applyBorder="1" applyAlignment="1" applyProtection="1">
      <alignment horizontal="center" vertical="center" wrapText="1"/>
      <protection/>
    </xf>
    <xf numFmtId="49" fontId="3" fillId="0" borderId="24" xfId="56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14" fontId="3" fillId="0" borderId="16" xfId="55" applyNumberFormat="1" applyFont="1" applyFill="1" applyBorder="1" applyAlignment="1" applyProtection="1">
      <alignment horizontal="center" vertical="center" wrapText="1"/>
      <protection/>
    </xf>
    <xf numFmtId="14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Font="1" applyBorder="1" applyAlignment="1" applyProtection="1">
      <alignment wrapText="1"/>
      <protection/>
    </xf>
    <xf numFmtId="0" fontId="4" fillId="0" borderId="18" xfId="55" applyFont="1" applyFill="1" applyBorder="1" applyAlignment="1" applyProtection="1">
      <alignment wrapText="1"/>
      <protection/>
    </xf>
    <xf numFmtId="0" fontId="4" fillId="0" borderId="25" xfId="55" applyFont="1" applyBorder="1" applyAlignment="1" applyProtection="1">
      <alignment wrapText="1"/>
      <protection/>
    </xf>
    <xf numFmtId="3" fontId="4" fillId="35" borderId="26" xfId="54" applyNumberFormat="1" applyFont="1" applyFill="1" applyBorder="1" applyAlignment="1" applyProtection="1">
      <alignment vertical="top"/>
      <protection locked="0"/>
    </xf>
    <xf numFmtId="3" fontId="4" fillId="35" borderId="27" xfId="54" applyNumberFormat="1" applyFont="1" applyFill="1" applyBorder="1" applyAlignment="1" applyProtection="1">
      <alignment vertical="top"/>
      <protection locked="0"/>
    </xf>
    <xf numFmtId="0" fontId="3" fillId="0" borderId="21" xfId="55" applyFont="1" applyBorder="1" applyAlignment="1" applyProtection="1">
      <alignment horizontal="center" vertical="center" wrapText="1"/>
      <protection/>
    </xf>
    <xf numFmtId="0" fontId="3" fillId="0" borderId="20" xfId="55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Fill="1" applyBorder="1" applyAlignment="1" applyProtection="1">
      <alignment horizontal="center" vertical="center" wrapText="1"/>
      <protection/>
    </xf>
    <xf numFmtId="49" fontId="3" fillId="0" borderId="22" xfId="55" applyNumberFormat="1" applyFont="1" applyFill="1" applyBorder="1" applyAlignment="1" applyProtection="1">
      <alignment horizontal="center" vertical="center" wrapText="1"/>
      <protection/>
    </xf>
    <xf numFmtId="0" fontId="10" fillId="0" borderId="28" xfId="55" applyFont="1" applyBorder="1" applyAlignment="1" applyProtection="1">
      <alignment wrapText="1"/>
      <protection/>
    </xf>
    <xf numFmtId="49" fontId="10" fillId="0" borderId="29" xfId="55" applyNumberFormat="1" applyFont="1" applyBorder="1" applyAlignment="1" applyProtection="1">
      <alignment horizontal="center" wrapText="1"/>
      <protection/>
    </xf>
    <xf numFmtId="0" fontId="10" fillId="0" borderId="15" xfId="55" applyFont="1" applyBorder="1" applyAlignment="1" applyProtection="1">
      <alignment wrapText="1"/>
      <protection/>
    </xf>
    <xf numFmtId="49" fontId="10" fillId="0" borderId="16" xfId="55" applyNumberFormat="1" applyFont="1" applyBorder="1" applyAlignment="1" applyProtection="1">
      <alignment wrapText="1"/>
      <protection/>
    </xf>
    <xf numFmtId="3" fontId="4" fillId="0" borderId="16" xfId="55" applyNumberFormat="1" applyFont="1" applyFill="1" applyBorder="1" applyAlignment="1" applyProtection="1">
      <alignment wrapText="1"/>
      <protection/>
    </xf>
    <xf numFmtId="3" fontId="4" fillId="0" borderId="17" xfId="55" applyNumberFormat="1" applyFont="1" applyFill="1" applyBorder="1" applyAlignment="1" applyProtection="1">
      <alignment wrapText="1"/>
      <protection/>
    </xf>
    <xf numFmtId="0" fontId="3" fillId="0" borderId="25" xfId="55" applyFont="1" applyBorder="1" applyAlignment="1" applyProtection="1">
      <alignment horizontal="right" wrapText="1"/>
      <protection/>
    </xf>
    <xf numFmtId="49" fontId="3" fillId="0" borderId="26" xfId="55" applyNumberFormat="1" applyFont="1" applyBorder="1" applyAlignment="1" applyProtection="1">
      <alignment horizontal="center" wrapText="1"/>
      <protection/>
    </xf>
    <xf numFmtId="49" fontId="10" fillId="0" borderId="16" xfId="55" applyNumberFormat="1" applyFont="1" applyBorder="1" applyAlignment="1" applyProtection="1">
      <alignment horizontal="center" wrapText="1"/>
      <protection/>
    </xf>
    <xf numFmtId="0" fontId="3" fillId="0" borderId="21" xfId="55" applyFont="1" applyBorder="1" applyAlignment="1" applyProtection="1">
      <alignment horizontal="right" wrapText="1"/>
      <protection/>
    </xf>
    <xf numFmtId="49" fontId="3" fillId="0" borderId="20" xfId="55" applyNumberFormat="1" applyFont="1" applyBorder="1" applyAlignment="1" applyProtection="1">
      <alignment horizontal="center" wrapText="1"/>
      <protection/>
    </xf>
    <xf numFmtId="3" fontId="4" fillId="35" borderId="29" xfId="54" applyNumberFormat="1" applyFont="1" applyFill="1" applyBorder="1" applyAlignment="1" applyProtection="1">
      <alignment vertical="top"/>
      <protection locked="0"/>
    </xf>
    <xf numFmtId="3" fontId="4" fillId="35" borderId="30" xfId="54" applyNumberFormat="1" applyFont="1" applyFill="1" applyBorder="1" applyAlignment="1" applyProtection="1">
      <alignment vertical="top"/>
      <protection locked="0"/>
    </xf>
    <xf numFmtId="0" fontId="3" fillId="0" borderId="23" xfId="55" applyFont="1" applyBorder="1" applyAlignment="1" applyProtection="1">
      <alignment wrapText="1"/>
      <protection/>
    </xf>
    <xf numFmtId="49" fontId="3" fillId="0" borderId="24" xfId="55" applyNumberFormat="1" applyFont="1" applyBorder="1" applyAlignment="1" applyProtection="1">
      <alignment horizontal="center" wrapText="1"/>
      <protection/>
    </xf>
    <xf numFmtId="0" fontId="10" fillId="0" borderId="31" xfId="55" applyFont="1" applyBorder="1" applyAlignment="1" applyProtection="1">
      <alignment wrapText="1"/>
      <protection/>
    </xf>
    <xf numFmtId="49" fontId="10" fillId="0" borderId="32" xfId="55" applyNumberFormat="1" applyFont="1" applyBorder="1" applyAlignment="1" applyProtection="1">
      <alignment horizontal="center" wrapText="1"/>
      <protection/>
    </xf>
    <xf numFmtId="0" fontId="4" fillId="0" borderId="28" xfId="55" applyFont="1" applyBorder="1" applyAlignment="1" applyProtection="1">
      <alignment wrapText="1"/>
      <protection/>
    </xf>
    <xf numFmtId="0" fontId="10" fillId="0" borderId="23" xfId="55" applyFont="1" applyBorder="1" applyAlignment="1" applyProtection="1">
      <alignment wrapText="1"/>
      <protection/>
    </xf>
    <xf numFmtId="49" fontId="10" fillId="0" borderId="24" xfId="55" applyNumberFormat="1" applyFont="1" applyBorder="1" applyAlignment="1" applyProtection="1">
      <alignment horizontal="center" wrapText="1"/>
      <protection/>
    </xf>
    <xf numFmtId="3" fontId="3" fillId="0" borderId="24" xfId="55" applyNumberFormat="1" applyFont="1" applyFill="1" applyBorder="1" applyAlignment="1" applyProtection="1">
      <alignment wrapText="1"/>
      <protection/>
    </xf>
    <xf numFmtId="3" fontId="3" fillId="0" borderId="33" xfId="55" applyNumberFormat="1" applyFont="1" applyFill="1" applyBorder="1" applyAlignment="1" applyProtection="1">
      <alignment wrapText="1"/>
      <protection/>
    </xf>
    <xf numFmtId="3" fontId="10" fillId="35" borderId="32" xfId="54" applyNumberFormat="1" applyFont="1" applyFill="1" applyBorder="1" applyAlignment="1" applyProtection="1">
      <alignment vertical="top"/>
      <protection locked="0"/>
    </xf>
    <xf numFmtId="3" fontId="10" fillId="35" borderId="34" xfId="54" applyNumberFormat="1" applyFont="1" applyFill="1" applyBorder="1" applyAlignment="1" applyProtection="1">
      <alignment vertical="top"/>
      <protection locked="0"/>
    </xf>
    <xf numFmtId="3" fontId="10" fillId="0" borderId="24" xfId="55" applyNumberFormat="1" applyFont="1" applyFill="1" applyBorder="1" applyAlignment="1" applyProtection="1">
      <alignment wrapText="1"/>
      <protection/>
    </xf>
    <xf numFmtId="3" fontId="10" fillId="0" borderId="33" xfId="55" applyNumberFormat="1" applyFont="1" applyFill="1" applyBorder="1" applyAlignment="1" applyProtection="1">
      <alignment wrapText="1"/>
      <protection/>
    </xf>
    <xf numFmtId="49" fontId="6" fillId="0" borderId="29" xfId="55" applyNumberFormat="1" applyFont="1" applyBorder="1" applyAlignment="1" applyProtection="1">
      <alignment horizontal="center" wrapText="1"/>
      <protection/>
    </xf>
    <xf numFmtId="49" fontId="6" fillId="0" borderId="26" xfId="55" applyNumberFormat="1" applyFont="1" applyBorder="1" applyAlignment="1" applyProtection="1">
      <alignment horizontal="center" wrapText="1"/>
      <protection/>
    </xf>
    <xf numFmtId="49" fontId="4" fillId="0" borderId="16" xfId="57" applyNumberFormat="1" applyFont="1" applyBorder="1" applyAlignment="1" applyProtection="1">
      <alignment horizontal="center" vertical="center" wrapText="1"/>
      <protection/>
    </xf>
    <xf numFmtId="3" fontId="4" fillId="0" borderId="19" xfId="57" applyNumberFormat="1" applyFont="1" applyBorder="1" applyAlignment="1" applyProtection="1">
      <alignment vertical="center"/>
      <protection/>
    </xf>
    <xf numFmtId="3" fontId="4" fillId="35" borderId="14" xfId="54" applyNumberFormat="1" applyFont="1" applyFill="1" applyBorder="1" applyAlignment="1" applyProtection="1">
      <alignment vertical="center"/>
      <protection locked="0"/>
    </xf>
    <xf numFmtId="3" fontId="4" fillId="35" borderId="19" xfId="54" applyNumberFormat="1" applyFont="1" applyFill="1" applyBorder="1" applyAlignment="1" applyProtection="1">
      <alignment vertical="center"/>
      <protection locked="0"/>
    </xf>
    <xf numFmtId="3" fontId="4" fillId="35" borderId="20" xfId="54" applyNumberFormat="1" applyFont="1" applyFill="1" applyBorder="1" applyAlignment="1" applyProtection="1">
      <alignment vertical="center"/>
      <protection locked="0"/>
    </xf>
    <xf numFmtId="3" fontId="4" fillId="35" borderId="22" xfId="54" applyNumberFormat="1" applyFont="1" applyFill="1" applyBorder="1" applyAlignment="1" applyProtection="1">
      <alignment vertical="center"/>
      <protection locked="0"/>
    </xf>
    <xf numFmtId="0" fontId="12" fillId="33" borderId="18" xfId="54" applyFont="1" applyFill="1" applyBorder="1" applyAlignment="1" applyProtection="1">
      <alignment vertical="top" wrapText="1"/>
      <protection/>
    </xf>
    <xf numFmtId="1" fontId="12" fillId="33" borderId="18" xfId="54" applyNumberFormat="1" applyFont="1" applyFill="1" applyBorder="1" applyAlignment="1" applyProtection="1">
      <alignment vertical="top"/>
      <protection/>
    </xf>
    <xf numFmtId="0" fontId="8" fillId="33" borderId="21" xfId="54" applyNumberFormat="1" applyFont="1" applyFill="1" applyBorder="1" applyAlignment="1" applyProtection="1">
      <alignment vertical="top" wrapText="1"/>
      <protection/>
    </xf>
    <xf numFmtId="3" fontId="3" fillId="35" borderId="14" xfId="54" applyNumberFormat="1" applyFont="1" applyFill="1" applyBorder="1" applyAlignment="1" applyProtection="1">
      <alignment vertical="top"/>
      <protection locked="0"/>
    </xf>
    <xf numFmtId="3" fontId="3" fillId="35" borderId="19" xfId="54" applyNumberFormat="1" applyFont="1" applyFill="1" applyBorder="1" applyAlignment="1" applyProtection="1">
      <alignment vertical="top"/>
      <protection locked="0"/>
    </xf>
    <xf numFmtId="3" fontId="10" fillId="35" borderId="14" xfId="54" applyNumberFormat="1" applyFont="1" applyFill="1" applyBorder="1" applyAlignment="1" applyProtection="1">
      <alignment vertical="top"/>
      <protection locked="0"/>
    </xf>
    <xf numFmtId="3" fontId="10" fillId="35" borderId="19" xfId="54" applyNumberFormat="1" applyFont="1" applyFill="1" applyBorder="1" applyAlignment="1" applyProtection="1">
      <alignment vertical="top"/>
      <protection locked="0"/>
    </xf>
    <xf numFmtId="1" fontId="10" fillId="0" borderId="14" xfId="54" applyNumberFormat="1" applyFont="1" applyBorder="1" applyAlignment="1" applyProtection="1">
      <alignment horizontal="right" vertical="center" wrapText="1"/>
      <protection/>
    </xf>
    <xf numFmtId="0" fontId="12" fillId="33" borderId="18" xfId="54" applyFont="1" applyFill="1" applyBorder="1" applyAlignment="1" applyProtection="1">
      <alignment horizontal="center" vertical="center"/>
      <protection/>
    </xf>
    <xf numFmtId="0" fontId="12" fillId="33" borderId="18" xfId="54" applyFont="1" applyFill="1" applyBorder="1" applyAlignment="1" applyProtection="1">
      <alignment horizontal="center" vertical="top" wrapText="1"/>
      <protection/>
    </xf>
    <xf numFmtId="0" fontId="8" fillId="33" borderId="18" xfId="54" applyFont="1" applyFill="1" applyBorder="1" applyAlignment="1" applyProtection="1">
      <alignment horizontal="center" vertical="top" wrapText="1"/>
      <protection/>
    </xf>
    <xf numFmtId="1" fontId="12" fillId="33" borderId="18" xfId="54" applyNumberFormat="1" applyFont="1" applyFill="1" applyBorder="1" applyAlignment="1" applyProtection="1">
      <alignment horizontal="center" vertical="top"/>
      <protection/>
    </xf>
    <xf numFmtId="1" fontId="12" fillId="33" borderId="18" xfId="54" applyNumberFormat="1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horizontal="right" vertical="center" wrapText="1"/>
      <protection/>
    </xf>
    <xf numFmtId="0" fontId="8" fillId="33" borderId="23" xfId="54" applyFont="1" applyFill="1" applyBorder="1" applyAlignment="1" applyProtection="1">
      <alignment vertical="center" wrapText="1"/>
      <protection/>
    </xf>
    <xf numFmtId="49" fontId="3" fillId="0" borderId="24" xfId="54" applyNumberFormat="1" applyFont="1" applyBorder="1" applyAlignment="1" applyProtection="1">
      <alignment horizontal="right" vertical="center" wrapText="1"/>
      <protection/>
    </xf>
    <xf numFmtId="1" fontId="3" fillId="0" borderId="24" xfId="54" applyNumberFormat="1" applyFont="1" applyBorder="1" applyAlignment="1" applyProtection="1">
      <alignment horizontal="right" vertical="center" wrapText="1"/>
      <protection/>
    </xf>
    <xf numFmtId="0" fontId="8" fillId="33" borderId="21" xfId="54" applyFont="1" applyFill="1" applyBorder="1" applyAlignment="1" applyProtection="1">
      <alignment vertical="top" wrapText="1"/>
      <protection/>
    </xf>
    <xf numFmtId="0" fontId="4" fillId="0" borderId="0" xfId="54" applyFont="1" applyBorder="1" applyAlignment="1" applyProtection="1">
      <alignment horizontal="centerContinuous" vertical="center"/>
      <protection/>
    </xf>
    <xf numFmtId="0" fontId="4" fillId="0" borderId="0" xfId="55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57" applyFont="1" applyAlignment="1" applyProtection="1">
      <alignment horizontal="centerContinuous" vertical="center"/>
      <protection/>
    </xf>
    <xf numFmtId="49" fontId="4" fillId="0" borderId="0" xfId="57" applyNumberFormat="1" applyFont="1" applyAlignment="1" applyProtection="1">
      <alignment horizontal="centerContinuous" wrapText="1"/>
      <protection/>
    </xf>
    <xf numFmtId="0" fontId="4" fillId="0" borderId="0" xfId="57" applyFont="1" applyAlignment="1" applyProtection="1">
      <alignment horizontal="centerContinuous"/>
      <protection/>
    </xf>
    <xf numFmtId="0" fontId="3" fillId="0" borderId="16" xfId="57" applyFont="1" applyBorder="1" applyAlignment="1" applyProtection="1">
      <alignment horizontal="centerContinuous" vertical="center" wrapText="1"/>
      <protection/>
    </xf>
    <xf numFmtId="0" fontId="3" fillId="34" borderId="35" xfId="57" applyFont="1" applyFill="1" applyBorder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Continuous" vertical="center" wrapText="1"/>
      <protection/>
    </xf>
    <xf numFmtId="0" fontId="3" fillId="34" borderId="34" xfId="57" applyFont="1" applyFill="1" applyBorder="1" applyAlignment="1" applyProtection="1">
      <alignment horizontal="center" vertical="center" wrapText="1"/>
      <protection/>
    </xf>
    <xf numFmtId="0" fontId="3" fillId="34" borderId="30" xfId="57" applyFont="1" applyFill="1" applyBorder="1" applyAlignment="1" applyProtection="1">
      <alignment horizontal="centerContinuous" vertical="center" wrapText="1"/>
      <protection/>
    </xf>
    <xf numFmtId="0" fontId="3" fillId="0" borderId="25" xfId="57" applyFont="1" applyBorder="1" applyAlignment="1" applyProtection="1">
      <alignment horizontal="center" vertical="center" wrapText="1"/>
      <protection/>
    </xf>
    <xf numFmtId="49" fontId="3" fillId="0" borderId="26" xfId="57" applyNumberFormat="1" applyFont="1" applyBorder="1" applyAlignment="1" applyProtection="1">
      <alignment horizontal="center" vertical="center" wrapText="1"/>
      <protection/>
    </xf>
    <xf numFmtId="0" fontId="3" fillId="0" borderId="26" xfId="57" applyFont="1" applyBorder="1" applyAlignment="1" applyProtection="1">
      <alignment horizontal="center" vertical="center" wrapText="1"/>
      <protection/>
    </xf>
    <xf numFmtId="0" fontId="3" fillId="0" borderId="27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 wrapText="1"/>
      <protection/>
    </xf>
    <xf numFmtId="49" fontId="4" fillId="34" borderId="16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57" applyNumberFormat="1" applyFont="1" applyFill="1" applyBorder="1" applyAlignment="1" applyProtection="1">
      <alignment horizontal="center" vertical="center" wrapText="1"/>
      <protection/>
    </xf>
    <xf numFmtId="0" fontId="3" fillId="0" borderId="18" xfId="57" applyFont="1" applyBorder="1" applyAlignment="1" applyProtection="1">
      <alignment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8" xfId="57" applyFont="1" applyBorder="1" applyAlignment="1" applyProtection="1">
      <alignment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8" xfId="57" applyFont="1" applyBorder="1" applyAlignment="1" applyProtection="1">
      <alignment wrapText="1"/>
      <protection/>
    </xf>
    <xf numFmtId="49" fontId="4" fillId="0" borderId="14" xfId="57" applyNumberFormat="1" applyFont="1" applyBorder="1" applyAlignment="1" applyProtection="1">
      <alignment horizontal="center" wrapText="1"/>
      <protection/>
    </xf>
    <xf numFmtId="0" fontId="4" fillId="0" borderId="21" xfId="57" applyFont="1" applyBorder="1" applyAlignment="1" applyProtection="1">
      <alignment vertical="center" wrapText="1"/>
      <protection/>
    </xf>
    <xf numFmtId="49" fontId="4" fillId="0" borderId="20" xfId="57" applyNumberFormat="1" applyFont="1" applyBorder="1" applyAlignment="1" applyProtection="1">
      <alignment horizontal="center" vertical="center" wrapText="1"/>
      <protection/>
    </xf>
    <xf numFmtId="0" fontId="3" fillId="0" borderId="23" xfId="57" applyFont="1" applyBorder="1" applyAlignment="1" applyProtection="1">
      <alignment vertical="center" wrapText="1"/>
      <protection/>
    </xf>
    <xf numFmtId="49" fontId="3" fillId="0" borderId="24" xfId="57" applyNumberFormat="1" applyFont="1" applyBorder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vertical="center" wrapText="1"/>
      <protection/>
    </xf>
    <xf numFmtId="49" fontId="3" fillId="0" borderId="0" xfId="57" applyNumberFormat="1" applyFont="1" applyBorder="1" applyAlignment="1" applyProtection="1">
      <alignment horizontal="center" vertical="center" wrapText="1"/>
      <protection/>
    </xf>
    <xf numFmtId="3" fontId="4" fillId="0" borderId="0" xfId="57" applyNumberFormat="1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57" applyFont="1" applyAlignment="1" applyProtection="1">
      <alignment wrapText="1"/>
      <protection/>
    </xf>
    <xf numFmtId="49" fontId="4" fillId="0" borderId="0" xfId="57" applyNumberFormat="1" applyFont="1" applyAlignment="1" applyProtection="1">
      <alignment horizontal="center" wrapText="1"/>
      <protection/>
    </xf>
    <xf numFmtId="0" fontId="4" fillId="0" borderId="0" xfId="56" applyFont="1" applyAlignment="1" applyProtection="1">
      <alignment horizontal="centerContinuous"/>
      <protection/>
    </xf>
    <xf numFmtId="0" fontId="3" fillId="0" borderId="0" xfId="56" applyFont="1" applyBorder="1" applyAlignment="1" applyProtection="1">
      <alignment wrapText="1"/>
      <protection/>
    </xf>
    <xf numFmtId="1" fontId="4" fillId="0" borderId="0" xfId="56" applyNumberFormat="1" applyFont="1" applyBorder="1" applyProtection="1">
      <alignment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1" fontId="4" fillId="0" borderId="0" xfId="56" applyNumberFormat="1" applyFont="1" applyProtection="1">
      <alignment/>
      <protection/>
    </xf>
    <xf numFmtId="0" fontId="4" fillId="0" borderId="0" xfId="56" applyFont="1" applyAlignment="1" applyProtection="1">
      <alignment wrapText="1"/>
      <protection/>
    </xf>
    <xf numFmtId="0" fontId="4" fillId="0" borderId="18" xfId="54" applyFont="1" applyBorder="1" applyAlignment="1" applyProtection="1">
      <alignment vertical="top" wrapText="1"/>
      <protection/>
    </xf>
    <xf numFmtId="0" fontId="4" fillId="0" borderId="14" xfId="54" applyFont="1" applyBorder="1" applyAlignment="1" applyProtection="1">
      <alignment horizontal="left" vertical="top" wrapText="1"/>
      <protection/>
    </xf>
    <xf numFmtId="49" fontId="3" fillId="0" borderId="0" xfId="54" applyNumberFormat="1" applyFont="1" applyBorder="1" applyAlignment="1" applyProtection="1">
      <alignment vertical="top" wrapText="1"/>
      <protection/>
    </xf>
    <xf numFmtId="1" fontId="4" fillId="0" borderId="0" xfId="54" applyNumberFormat="1" applyFont="1" applyBorder="1" applyAlignment="1" applyProtection="1">
      <alignment vertical="top" wrapText="1"/>
      <protection/>
    </xf>
    <xf numFmtId="0" fontId="4" fillId="0" borderId="0" xfId="54" applyFont="1" applyAlignment="1" applyProtection="1">
      <alignment horizontal="left" vertical="top" wrapText="1"/>
      <protection/>
    </xf>
    <xf numFmtId="0" fontId="15" fillId="0" borderId="0" xfId="54" applyFont="1" applyBorder="1" applyAlignment="1" applyProtection="1">
      <alignment vertical="top"/>
      <protection/>
    </xf>
    <xf numFmtId="1" fontId="4" fillId="0" borderId="0" xfId="54" applyNumberFormat="1" applyFont="1" applyAlignment="1" applyProtection="1">
      <alignment vertical="top" wrapText="1"/>
      <protection/>
    </xf>
    <xf numFmtId="49" fontId="4" fillId="35" borderId="14" xfId="5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5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58" applyNumberFormat="1" applyFont="1" applyFill="1" applyBorder="1" applyProtection="1">
      <alignment/>
      <protection locked="0"/>
    </xf>
    <xf numFmtId="193" fontId="9" fillId="36" borderId="0" xfId="0" applyNumberFormat="1" applyFont="1" applyFill="1" applyAlignment="1">
      <alignment/>
    </xf>
    <xf numFmtId="193" fontId="9" fillId="0" borderId="0" xfId="0" applyNumberFormat="1" applyFont="1" applyAlignment="1">
      <alignment/>
    </xf>
    <xf numFmtId="3" fontId="3" fillId="35" borderId="16" xfId="54" applyNumberFormat="1" applyFont="1" applyFill="1" applyBorder="1" applyAlignment="1" applyProtection="1">
      <alignment vertical="top"/>
      <protection locked="0"/>
    </xf>
    <xf numFmtId="3" fontId="3" fillId="35" borderId="17" xfId="54" applyNumberFormat="1" applyFont="1" applyFill="1" applyBorder="1" applyAlignment="1" applyProtection="1">
      <alignment vertical="top"/>
      <protection locked="0"/>
    </xf>
    <xf numFmtId="3" fontId="3" fillId="0" borderId="14" xfId="57" applyNumberFormat="1" applyFont="1" applyFill="1" applyBorder="1" applyAlignment="1" applyProtection="1">
      <alignment vertical="center"/>
      <protection/>
    </xf>
    <xf numFmtId="3" fontId="3" fillId="35" borderId="14" xfId="54" applyNumberFormat="1" applyFont="1" applyFill="1" applyBorder="1" applyAlignment="1" applyProtection="1">
      <alignment vertical="center"/>
      <protection locked="0"/>
    </xf>
    <xf numFmtId="3" fontId="3" fillId="0" borderId="19" xfId="57" applyNumberFormat="1" applyFont="1" applyFill="1" applyBorder="1" applyAlignment="1" applyProtection="1">
      <alignment vertical="center"/>
      <protection/>
    </xf>
    <xf numFmtId="3" fontId="3" fillId="0" borderId="24" xfId="57" applyNumberFormat="1" applyFont="1" applyBorder="1" applyAlignment="1" applyProtection="1">
      <alignment vertical="center"/>
      <protection/>
    </xf>
    <xf numFmtId="3" fontId="3" fillId="0" borderId="33" xfId="57" applyNumberFormat="1" applyFont="1" applyBorder="1" applyAlignment="1" applyProtection="1">
      <alignment vertical="center"/>
      <protection/>
    </xf>
    <xf numFmtId="0" fontId="67" fillId="37" borderId="36" xfId="58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58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19" xfId="54" applyNumberFormat="1" applyFont="1" applyBorder="1" applyAlignment="1" applyProtection="1">
      <alignment vertical="top" wrapText="1"/>
      <protection/>
    </xf>
    <xf numFmtId="3" fontId="10" fillId="0" borderId="14" xfId="54" applyNumberFormat="1" applyFont="1" applyBorder="1" applyAlignment="1" applyProtection="1">
      <alignment vertical="top" wrapText="1"/>
      <protection/>
    </xf>
    <xf numFmtId="3" fontId="10" fillId="0" borderId="19" xfId="54" applyNumberFormat="1" applyFont="1" applyBorder="1" applyAlignment="1" applyProtection="1">
      <alignment vertical="top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19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3" fillId="0" borderId="24" xfId="54" applyNumberFormat="1" applyFont="1" applyBorder="1" applyAlignment="1" applyProtection="1">
      <alignment vertical="center" wrapText="1"/>
      <protection/>
    </xf>
    <xf numFmtId="3" fontId="3" fillId="0" borderId="33" xfId="54" applyNumberFormat="1" applyFont="1" applyBorder="1" applyAlignment="1" applyProtection="1">
      <alignment vertical="center" wrapText="1"/>
      <protection/>
    </xf>
    <xf numFmtId="3" fontId="4" fillId="34" borderId="16" xfId="53" applyNumberFormat="1" applyFont="1" applyFill="1" applyBorder="1" applyAlignment="1" applyProtection="1">
      <alignment vertical="top" wrapText="1"/>
      <protection/>
    </xf>
    <xf numFmtId="3" fontId="4" fillId="34" borderId="17" xfId="53" applyNumberFormat="1" applyFont="1" applyFill="1" applyBorder="1" applyAlignment="1" applyProtection="1">
      <alignment vertical="top" wrapText="1"/>
      <protection/>
    </xf>
    <xf numFmtId="3" fontId="4" fillId="34" borderId="14" xfId="53" applyNumberFormat="1" applyFont="1" applyFill="1" applyBorder="1" applyAlignment="1" applyProtection="1">
      <alignment vertical="top" wrapText="1"/>
      <protection/>
    </xf>
    <xf numFmtId="3" fontId="4" fillId="34" borderId="19" xfId="53" applyNumberFormat="1" applyFont="1" applyFill="1" applyBorder="1" applyAlignment="1" applyProtection="1">
      <alignment vertical="top" wrapText="1"/>
      <protection/>
    </xf>
    <xf numFmtId="3" fontId="10" fillId="0" borderId="14" xfId="54" applyNumberFormat="1" applyFont="1" applyBorder="1" applyAlignment="1" applyProtection="1">
      <alignment vertical="center" wrapText="1"/>
      <protection/>
    </xf>
    <xf numFmtId="3" fontId="10" fillId="0" borderId="19" xfId="54" applyNumberFormat="1" applyFont="1" applyBorder="1" applyAlignment="1" applyProtection="1">
      <alignment vertical="center" wrapText="1"/>
      <protection/>
    </xf>
    <xf numFmtId="3" fontId="3" fillId="0" borderId="14" xfId="53" applyNumberFormat="1" applyFont="1" applyBorder="1" applyAlignment="1" applyProtection="1">
      <alignment vertical="top" wrapText="1"/>
      <protection/>
    </xf>
    <xf numFmtId="3" fontId="3" fillId="0" borderId="19" xfId="53" applyNumberFormat="1" applyFont="1" applyBorder="1" applyAlignment="1" applyProtection="1">
      <alignment vertical="top" wrapText="1"/>
      <protection/>
    </xf>
    <xf numFmtId="3" fontId="4" fillId="0" borderId="14" xfId="54" applyNumberFormat="1" applyFont="1" applyFill="1" applyBorder="1" applyAlignment="1" applyProtection="1">
      <alignment vertical="top" wrapText="1"/>
      <protection/>
    </xf>
    <xf numFmtId="3" fontId="4" fillId="0" borderId="19" xfId="54" applyNumberFormat="1" applyFont="1" applyFill="1" applyBorder="1" applyAlignment="1" applyProtection="1">
      <alignment vertical="top" wrapText="1"/>
      <protection/>
    </xf>
    <xf numFmtId="3" fontId="4" fillId="0" borderId="14" xfId="53" applyNumberFormat="1" applyFont="1" applyBorder="1" applyAlignment="1" applyProtection="1">
      <alignment vertical="top" wrapText="1"/>
      <protection/>
    </xf>
    <xf numFmtId="3" fontId="4" fillId="0" borderId="19" xfId="53" applyNumberFormat="1" applyFont="1" applyBorder="1" applyAlignment="1" applyProtection="1">
      <alignment vertical="top" wrapText="1"/>
      <protection/>
    </xf>
    <xf numFmtId="3" fontId="4" fillId="0" borderId="20" xfId="53" applyNumberFormat="1" applyFont="1" applyBorder="1" applyAlignment="1" applyProtection="1">
      <alignment vertical="top" wrapText="1"/>
      <protection/>
    </xf>
    <xf numFmtId="3" fontId="4" fillId="0" borderId="22" xfId="53" applyNumberFormat="1" applyFont="1" applyBorder="1" applyAlignment="1" applyProtection="1">
      <alignment vertical="top" wrapText="1"/>
      <protection/>
    </xf>
    <xf numFmtId="3" fontId="4" fillId="0" borderId="16" xfId="53" applyNumberFormat="1" applyFont="1" applyBorder="1" applyAlignment="1" applyProtection="1">
      <alignment vertical="top" wrapText="1"/>
      <protection/>
    </xf>
    <xf numFmtId="3" fontId="4" fillId="0" borderId="17" xfId="53" applyNumberFormat="1" applyFont="1" applyBorder="1" applyAlignment="1" applyProtection="1">
      <alignment vertical="top" wrapText="1"/>
      <protection/>
    </xf>
    <xf numFmtId="3" fontId="4" fillId="0" borderId="19" xfId="54" applyNumberFormat="1" applyFont="1" applyBorder="1" applyAlignment="1" applyProtection="1">
      <alignment vertical="top"/>
      <protection/>
    </xf>
    <xf numFmtId="3" fontId="4" fillId="0" borderId="14" xfId="53" applyNumberFormat="1" applyFont="1" applyBorder="1" applyAlignment="1" applyProtection="1">
      <alignment vertical="top"/>
      <protection/>
    </xf>
    <xf numFmtId="3" fontId="4" fillId="0" borderId="19" xfId="53" applyNumberFormat="1" applyFont="1" applyBorder="1" applyAlignment="1" applyProtection="1">
      <alignment vertical="top"/>
      <protection/>
    </xf>
    <xf numFmtId="3" fontId="4" fillId="0" borderId="20" xfId="53" applyNumberFormat="1" applyFont="1" applyBorder="1" applyAlignment="1" applyProtection="1">
      <alignment vertical="top"/>
      <protection/>
    </xf>
    <xf numFmtId="3" fontId="4" fillId="0" borderId="22" xfId="53" applyNumberFormat="1" applyFont="1" applyBorder="1" applyAlignment="1" applyProtection="1">
      <alignment vertical="top"/>
      <protection/>
    </xf>
    <xf numFmtId="3" fontId="3" fillId="0" borderId="14" xfId="56" applyNumberFormat="1" applyFont="1" applyBorder="1" applyAlignment="1" applyProtection="1">
      <alignment vertical="center"/>
      <protection/>
    </xf>
    <xf numFmtId="3" fontId="3" fillId="0" borderId="19" xfId="56" applyNumberFormat="1" applyFont="1" applyBorder="1" applyAlignment="1" applyProtection="1">
      <alignment vertical="center"/>
      <protection/>
    </xf>
    <xf numFmtId="3" fontId="10" fillId="0" borderId="14" xfId="56" applyNumberFormat="1" applyFont="1" applyBorder="1" applyAlignment="1" applyProtection="1">
      <alignment vertical="center"/>
      <protection/>
    </xf>
    <xf numFmtId="3" fontId="10" fillId="0" borderId="19" xfId="56" applyNumberFormat="1" applyFont="1" applyBorder="1" applyAlignment="1" applyProtection="1">
      <alignment vertical="center"/>
      <protection/>
    </xf>
    <xf numFmtId="3" fontId="3" fillId="0" borderId="24" xfId="56" applyNumberFormat="1" applyFont="1" applyBorder="1" applyAlignment="1" applyProtection="1">
      <alignment vertical="center"/>
      <protection/>
    </xf>
    <xf numFmtId="3" fontId="3" fillId="0" borderId="33" xfId="56" applyNumberFormat="1" applyFont="1" applyBorder="1" applyAlignment="1" applyProtection="1">
      <alignment vertical="center"/>
      <protection/>
    </xf>
    <xf numFmtId="3" fontId="4" fillId="0" borderId="16" xfId="56" applyNumberFormat="1" applyFont="1" applyBorder="1" applyAlignment="1" applyProtection="1">
      <alignment vertical="center"/>
      <protection/>
    </xf>
    <xf numFmtId="3" fontId="4" fillId="0" borderId="17" xfId="56" applyNumberFormat="1" applyFont="1" applyBorder="1" applyAlignment="1" applyProtection="1">
      <alignment vertical="center"/>
      <protection/>
    </xf>
    <xf numFmtId="3" fontId="3" fillId="0" borderId="16" xfId="56" applyNumberFormat="1" applyFont="1" applyFill="1" applyBorder="1" applyAlignment="1" applyProtection="1">
      <alignment vertical="center"/>
      <protection/>
    </xf>
    <xf numFmtId="3" fontId="3" fillId="0" borderId="17" xfId="56" applyNumberFormat="1" applyFont="1" applyFill="1" applyBorder="1" applyAlignment="1" applyProtection="1">
      <alignment vertical="center"/>
      <protection/>
    </xf>
    <xf numFmtId="3" fontId="10" fillId="0" borderId="20" xfId="56" applyNumberFormat="1" applyFont="1" applyBorder="1" applyAlignment="1" applyProtection="1">
      <alignment vertical="center"/>
      <protection/>
    </xf>
    <xf numFmtId="3" fontId="10" fillId="0" borderId="22" xfId="56" applyNumberFormat="1" applyFont="1" applyBorder="1" applyAlignment="1" applyProtection="1">
      <alignment vertical="center"/>
      <protection/>
    </xf>
    <xf numFmtId="3" fontId="3" fillId="35" borderId="19" xfId="54" applyNumberFormat="1" applyFont="1" applyFill="1" applyBorder="1" applyAlignment="1" applyProtection="1">
      <alignment vertical="center"/>
      <protection locked="0"/>
    </xf>
    <xf numFmtId="3" fontId="10" fillId="35" borderId="14" xfId="54" applyNumberFormat="1" applyFont="1" applyFill="1" applyBorder="1" applyAlignment="1" applyProtection="1">
      <alignment vertical="center"/>
      <protection locked="0"/>
    </xf>
    <xf numFmtId="3" fontId="10" fillId="35" borderId="19" xfId="54" applyNumberFormat="1" applyFont="1" applyFill="1" applyBorder="1" applyAlignment="1" applyProtection="1">
      <alignment vertical="center"/>
      <protection locked="0"/>
    </xf>
    <xf numFmtId="4" fontId="4" fillId="0" borderId="36" xfId="58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7" applyNumberFormat="1" applyFont="1" applyFill="1" applyBorder="1" applyAlignment="1" applyProtection="1">
      <alignment vertical="center"/>
      <protection/>
    </xf>
    <xf numFmtId="3" fontId="3" fillId="0" borderId="24" xfId="57" applyNumberFormat="1" applyFont="1" applyFill="1" applyBorder="1" applyAlignment="1" applyProtection="1">
      <alignment vertical="center"/>
      <protection/>
    </xf>
    <xf numFmtId="3" fontId="3" fillId="0" borderId="20" xfId="57" applyNumberFormat="1" applyFont="1" applyFill="1" applyBorder="1" applyAlignment="1" applyProtection="1">
      <alignment vertical="center"/>
      <protection/>
    </xf>
    <xf numFmtId="3" fontId="3" fillId="0" borderId="14" xfId="57" applyNumberFormat="1" applyFont="1" applyBorder="1" applyAlignment="1" applyProtection="1">
      <alignment vertical="center"/>
      <protection/>
    </xf>
    <xf numFmtId="3" fontId="3" fillId="0" borderId="19" xfId="57" applyNumberFormat="1" applyFont="1" applyBorder="1" applyAlignment="1" applyProtection="1">
      <alignment vertical="center"/>
      <protection/>
    </xf>
    <xf numFmtId="3" fontId="3" fillId="34" borderId="14" xfId="57" applyNumberFormat="1" applyFont="1" applyFill="1" applyBorder="1" applyAlignment="1" applyProtection="1">
      <alignment vertical="center"/>
      <protection/>
    </xf>
    <xf numFmtId="3" fontId="4" fillId="0" borderId="29" xfId="55" applyNumberFormat="1" applyFont="1" applyFill="1" applyBorder="1" applyAlignment="1" applyProtection="1">
      <alignment wrapText="1"/>
      <protection/>
    </xf>
    <xf numFmtId="3" fontId="4" fillId="0" borderId="30" xfId="55" applyNumberFormat="1" applyFont="1" applyFill="1" applyBorder="1" applyAlignment="1" applyProtection="1">
      <alignment wrapText="1"/>
      <protection/>
    </xf>
    <xf numFmtId="3" fontId="3" fillId="0" borderId="26" xfId="55" applyNumberFormat="1" applyFont="1" applyFill="1" applyBorder="1" applyAlignment="1" applyProtection="1">
      <alignment wrapText="1"/>
      <protection/>
    </xf>
    <xf numFmtId="3" fontId="3" fillId="0" borderId="27" xfId="55" applyNumberFormat="1" applyFont="1" applyFill="1" applyBorder="1" applyAlignment="1" applyProtection="1">
      <alignment wrapText="1"/>
      <protection/>
    </xf>
    <xf numFmtId="3" fontId="3" fillId="0" borderId="20" xfId="55" applyNumberFormat="1" applyFont="1" applyFill="1" applyBorder="1" applyAlignment="1" applyProtection="1">
      <alignment wrapText="1"/>
      <protection/>
    </xf>
    <xf numFmtId="3" fontId="3" fillId="0" borderId="22" xfId="55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58" applyFont="1" applyBorder="1" applyAlignment="1" applyProtection="1">
      <alignment horizontal="centerContinuous" vertical="center" wrapText="1"/>
      <protection/>
    </xf>
    <xf numFmtId="0" fontId="4" fillId="0" borderId="42" xfId="58" applyFont="1" applyBorder="1" applyAlignment="1" applyProtection="1">
      <alignment horizontal="centerContinuous" vertical="center" wrapText="1"/>
      <protection/>
    </xf>
    <xf numFmtId="49" fontId="76" fillId="0" borderId="41" xfId="58" applyNumberFormat="1" applyFont="1" applyFill="1" applyBorder="1" applyAlignment="1" applyProtection="1">
      <alignment horizontal="centerContinuous"/>
      <protection/>
    </xf>
    <xf numFmtId="0" fontId="77" fillId="0" borderId="42" xfId="58" applyFont="1" applyFill="1" applyBorder="1" applyAlignment="1" applyProtection="1">
      <alignment horizontal="centerContinuous" vertical="center" wrapText="1"/>
      <protection/>
    </xf>
    <xf numFmtId="0" fontId="3" fillId="0" borderId="12" xfId="58" applyFont="1" applyFill="1" applyBorder="1" applyAlignment="1" applyProtection="1">
      <alignment horizontal="centerContinuous" vertical="center" wrapText="1"/>
      <protection/>
    </xf>
    <xf numFmtId="0" fontId="4" fillId="0" borderId="13" xfId="58" applyFont="1" applyFill="1" applyBorder="1" applyAlignment="1" applyProtection="1">
      <alignment horizontal="centerContinuous" vertical="center" wrapText="1"/>
      <protection/>
    </xf>
    <xf numFmtId="0" fontId="76" fillId="0" borderId="41" xfId="58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0" applyNumberFormat="1" applyFont="1" applyFill="1" applyBorder="1" applyAlignment="1" applyProtection="1">
      <alignment/>
      <protection locked="0"/>
    </xf>
    <xf numFmtId="49" fontId="78" fillId="35" borderId="11" xfId="50" applyNumberFormat="1" applyFont="1" applyFill="1" applyBorder="1" applyAlignment="1" applyProtection="1">
      <alignment/>
      <protection locked="0"/>
    </xf>
    <xf numFmtId="49" fontId="78" fillId="35" borderId="14" xfId="50" applyNumberFormat="1" applyFont="1" applyFill="1" applyBorder="1" applyAlignment="1" applyProtection="1">
      <alignment/>
      <protection locked="0"/>
    </xf>
    <xf numFmtId="0" fontId="19" fillId="0" borderId="0" xfId="55" applyFont="1" applyAlignment="1" applyProtection="1">
      <alignment wrapText="1"/>
      <protection/>
    </xf>
    <xf numFmtId="0" fontId="18" fillId="0" borderId="0" xfId="55" applyFont="1" applyAlignment="1" applyProtection="1">
      <alignment horizontal="left" wrapText="1"/>
      <protection/>
    </xf>
    <xf numFmtId="0" fontId="4" fillId="0" borderId="0" xfId="54" applyFont="1" applyBorder="1" applyAlignment="1" applyProtection="1">
      <alignment horizontal="right" vertical="center" indent="2"/>
      <protection hidden="1"/>
    </xf>
    <xf numFmtId="0" fontId="4" fillId="0" borderId="0" xfId="54" applyFont="1" applyBorder="1" applyAlignment="1" applyProtection="1">
      <alignment horizontal="right" vertical="center" indent="2"/>
      <protection/>
    </xf>
    <xf numFmtId="0" fontId="4" fillId="0" borderId="0" xfId="54" applyFont="1" applyAlignment="1" applyProtection="1">
      <alignment vertical="top" wrapText="1"/>
      <protection locked="0"/>
    </xf>
    <xf numFmtId="190" fontId="4" fillId="0" borderId="0" xfId="5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54" applyFont="1" applyAlignment="1" applyProtection="1">
      <alignment vertical="top" wrapText="1"/>
      <protection locked="0"/>
    </xf>
    <xf numFmtId="190" fontId="4" fillId="0" borderId="0" xfId="54" applyNumberFormat="1" applyFont="1" applyAlignment="1" applyProtection="1">
      <alignment horizontal="left" vertical="center"/>
      <protection/>
    </xf>
    <xf numFmtId="0" fontId="4" fillId="0" borderId="0" xfId="54" applyFont="1" applyBorder="1" applyAlignment="1" applyProtection="1">
      <alignment vertical="center"/>
      <protection/>
    </xf>
    <xf numFmtId="0" fontId="4" fillId="0" borderId="0" xfId="54" applyFont="1" applyBorder="1" applyAlignment="1" applyProtection="1">
      <alignment horizontal="left" vertical="center"/>
      <protection/>
    </xf>
    <xf numFmtId="49" fontId="4" fillId="0" borderId="0" xfId="54" applyNumberFormat="1" applyFont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horizontal="left" wrapText="1"/>
      <protection/>
    </xf>
    <xf numFmtId="0" fontId="18" fillId="0" borderId="0" xfId="55" applyFont="1" applyAlignment="1" applyProtection="1">
      <alignment horizontal="left" wrapText="1"/>
      <protection/>
    </xf>
    <xf numFmtId="0" fontId="3" fillId="0" borderId="44" xfId="57" applyFont="1" applyBorder="1" applyAlignment="1" applyProtection="1">
      <alignment horizontal="center" vertical="center" wrapText="1"/>
      <protection/>
    </xf>
    <xf numFmtId="0" fontId="3" fillId="0" borderId="32" xfId="57" applyFont="1" applyBorder="1" applyAlignment="1" applyProtection="1">
      <alignment horizontal="center" vertical="center" wrapText="1"/>
      <protection/>
    </xf>
    <xf numFmtId="0" fontId="3" fillId="0" borderId="29" xfId="57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45" xfId="57" applyFont="1" applyBorder="1" applyAlignment="1" applyProtection="1">
      <alignment horizontal="center" vertical="center" wrapText="1"/>
      <protection/>
    </xf>
    <xf numFmtId="0" fontId="3" fillId="0" borderId="31" xfId="57" applyFont="1" applyBorder="1" applyAlignment="1" applyProtection="1">
      <alignment horizontal="center" vertical="center" wrapText="1"/>
      <protection/>
    </xf>
    <xf numFmtId="0" fontId="3" fillId="0" borderId="28" xfId="57" applyFont="1" applyBorder="1" applyAlignment="1" applyProtection="1">
      <alignment horizontal="center" vertical="center" wrapText="1"/>
      <protection/>
    </xf>
    <xf numFmtId="49" fontId="3" fillId="0" borderId="44" xfId="57" applyNumberFormat="1" applyFont="1" applyBorder="1" applyAlignment="1" applyProtection="1">
      <alignment horizontal="center" vertical="center" wrapText="1"/>
      <protection/>
    </xf>
    <xf numFmtId="49" fontId="3" fillId="0" borderId="32" xfId="57" applyNumberFormat="1" applyFont="1" applyBorder="1" applyAlignment="1" applyProtection="1">
      <alignment horizontal="center" vertical="center" wrapText="1"/>
      <protection/>
    </xf>
    <xf numFmtId="49" fontId="3" fillId="0" borderId="29" xfId="57" applyNumberFormat="1" applyFont="1" applyBorder="1" applyAlignment="1" applyProtection="1">
      <alignment horizontal="center" vertical="center" wrapText="1"/>
      <protection/>
    </xf>
    <xf numFmtId="0" fontId="3" fillId="0" borderId="20" xfId="57" applyFont="1" applyBorder="1" applyAlignment="1" applyProtection="1">
      <alignment horizontal="center" vertical="center" wrapText="1"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rmal 16" xfId="52"/>
    <cellStyle name="Normal 2" xfId="53"/>
    <cellStyle name="Normal_Баланс" xfId="54"/>
    <cellStyle name="Normal_Отч.парич.поток" xfId="55"/>
    <cellStyle name="Normal_Отч.прих-разх" xfId="56"/>
    <cellStyle name="Normal_Отч.собств.кап." xfId="57"/>
    <cellStyle name="Normal_Финансов отчет" xfId="58"/>
    <cellStyle name="Notiz" xfId="59"/>
    <cellStyle name="Percent" xfId="60"/>
    <cellStyle name="Schlecht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">
      <c r="A2" s="423" t="s">
        <v>649</v>
      </c>
      <c r="B2" s="418"/>
      <c r="Z2" s="435">
        <v>2</v>
      </c>
      <c r="AA2" s="436">
        <f>IF(ISBLANK(_pdeReportingDate),"",_pdeReportingDate)</f>
        <v>45251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Велес Акаунт ЕООД</v>
      </c>
    </row>
    <row r="4" spans="1:2" ht="15">
      <c r="A4" s="417" t="s">
        <v>650</v>
      </c>
      <c r="B4" s="418"/>
    </row>
    <row r="5" spans="1:2" ht="30">
      <c r="A5" s="421" t="s">
        <v>651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44927</v>
      </c>
    </row>
    <row r="10" spans="1:2" ht="15">
      <c r="A10" s="7" t="s">
        <v>2</v>
      </c>
      <c r="B10" s="316">
        <v>45199</v>
      </c>
    </row>
    <row r="11" spans="1:2" ht="15">
      <c r="A11" s="7" t="s">
        <v>638</v>
      </c>
      <c r="B11" s="316">
        <v>45251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653</v>
      </c>
    </row>
    <row r="15" spans="1:2" ht="15">
      <c r="A15" s="10" t="s">
        <v>630</v>
      </c>
      <c r="B15" s="317" t="s">
        <v>588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660</v>
      </c>
    </row>
    <row r="18" spans="1:2" ht="15">
      <c r="A18" s="7" t="s">
        <v>585</v>
      </c>
      <c r="B18" s="315" t="s">
        <v>661</v>
      </c>
    </row>
    <row r="19" spans="1:2" ht="15">
      <c r="A19" s="7" t="s">
        <v>4</v>
      </c>
      <c r="B19" s="315" t="s">
        <v>664</v>
      </c>
    </row>
    <row r="20" spans="1:2" ht="15">
      <c r="A20" s="7" t="s">
        <v>5</v>
      </c>
      <c r="B20" s="315" t="s">
        <v>664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655</v>
      </c>
    </row>
    <row r="24" spans="1:2" ht="15">
      <c r="A24" s="10" t="s">
        <v>584</v>
      </c>
      <c r="B24" s="426" t="s">
        <v>656</v>
      </c>
    </row>
    <row r="25" spans="1:2" ht="15">
      <c r="A25" s="7" t="s">
        <v>587</v>
      </c>
      <c r="B25" s="427"/>
    </row>
    <row r="26" spans="1:2" ht="15">
      <c r="A26" s="10" t="s">
        <v>631</v>
      </c>
      <c r="B26" s="317" t="s">
        <v>658</v>
      </c>
    </row>
    <row r="27" spans="1:2" ht="15">
      <c r="A27" s="10" t="s">
        <v>632</v>
      </c>
      <c r="B27" s="317" t="s">
        <v>659</v>
      </c>
    </row>
    <row r="28" spans="1:2" ht="15">
      <c r="A28" s="11"/>
      <c r="B28" s="11"/>
    </row>
    <row r="29" spans="1:2" ht="1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5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4059</v>
      </c>
      <c r="H13" s="118">
        <v>4059</v>
      </c>
    </row>
    <row r="14" spans="1:8" ht="15">
      <c r="A14" s="66" t="s">
        <v>30</v>
      </c>
      <c r="B14" s="68" t="s">
        <v>31</v>
      </c>
      <c r="C14" s="119">
        <v>1</v>
      </c>
      <c r="D14" s="118">
        <v>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1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</v>
      </c>
      <c r="D20" s="336">
        <f>SUM(D12:D19)</f>
        <v>2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-3685</v>
      </c>
      <c r="H28" s="334">
        <f>SUM(H29:H31)</f>
        <v>7359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>
        <v>7359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f>+H33+H29</f>
        <v>-3685</v>
      </c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+'2-Отчет за доходите'!C44</f>
        <v>12213</v>
      </c>
      <c r="H32" s="118"/>
      <c r="M32" s="74"/>
    </row>
    <row r="33" spans="1:8" ht="1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-11044</v>
      </c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8528</v>
      </c>
      <c r="H34" s="336">
        <f>H28+H32+H33</f>
        <v>-3685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12587</v>
      </c>
      <c r="H37" s="338">
        <f>H26+H18+H34</f>
        <v>374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29</v>
      </c>
      <c r="D55" s="247">
        <v>29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30</v>
      </c>
      <c r="D56" s="340">
        <f>D20+D21+D22+D28+D33+D46+D52+D54+D55</f>
        <v>31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</v>
      </c>
      <c r="H61" s="334">
        <f>SUM(H62:H68)</f>
        <v>3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</v>
      </c>
      <c r="H64" s="118"/>
      <c r="M64" s="74"/>
    </row>
    <row r="65" spans="1:8" ht="1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1</v>
      </c>
      <c r="H66" s="118">
        <v>2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>
        <v>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4</v>
      </c>
      <c r="H69" s="118">
        <v>8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7</v>
      </c>
      <c r="H71" s="336">
        <f>H59+H60+H61+H69+H70</f>
        <v>11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12535</v>
      </c>
      <c r="D79" s="334">
        <f>SUM(D80:D82)</f>
        <v>248</v>
      </c>
      <c r="E79" s="127" t="s">
        <v>528</v>
      </c>
      <c r="F79" s="75" t="s">
        <v>241</v>
      </c>
      <c r="G79" s="337">
        <f>G71+G73+G75+G77</f>
        <v>7</v>
      </c>
      <c r="H79" s="338">
        <f>H71+H73+H75+H77</f>
        <v>11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12535</v>
      </c>
      <c r="D82" s="118">
        <v>248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12535</v>
      </c>
      <c r="D85" s="336">
        <f>D84+D83+D79</f>
        <v>248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29</v>
      </c>
      <c r="D89" s="118">
        <v>106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29</v>
      </c>
      <c r="D92" s="336">
        <f>SUM(D88:D91)</f>
        <v>106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12564</v>
      </c>
      <c r="D94" s="340">
        <f>D65+D76+D85+D92+D93</f>
        <v>354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12594</v>
      </c>
      <c r="D95" s="342">
        <f>D94+D56</f>
        <v>385</v>
      </c>
      <c r="E95" s="150" t="s">
        <v>605</v>
      </c>
      <c r="F95" s="257" t="s">
        <v>268</v>
      </c>
      <c r="G95" s="341">
        <f>G37+G40+G56+G79</f>
        <v>12594</v>
      </c>
      <c r="H95" s="342">
        <f>H37+H40+H56+H79</f>
        <v>385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45251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Велес Акаунт ЕООД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">
        <v>657</v>
      </c>
      <c r="C103" s="437"/>
      <c r="D103" s="437"/>
      <c r="E103" s="437"/>
      <c r="M103" s="74"/>
    </row>
    <row r="104" spans="1:5" ht="21.75" customHeight="1">
      <c r="A104" s="432"/>
      <c r="B104" s="437" t="s">
        <v>662</v>
      </c>
      <c r="C104" s="437"/>
      <c r="D104" s="437"/>
      <c r="E104" s="437"/>
    </row>
    <row r="105" spans="1:13" ht="21.75" customHeight="1">
      <c r="A105" s="432"/>
      <c r="B105" s="437" t="s">
        <v>663</v>
      </c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4">
      <selection activeCell="H26" sqref="H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ГРИЙН ТАУН ПРОДЖЕКТС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47</v>
      </c>
      <c r="D13" s="238">
        <v>66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</v>
      </c>
      <c r="D14" s="238"/>
      <c r="E14" s="166" t="s">
        <v>285</v>
      </c>
      <c r="F14" s="161" t="s">
        <v>286</v>
      </c>
      <c r="G14" s="237"/>
      <c r="H14" s="238"/>
    </row>
    <row r="15" spans="1:8" ht="15">
      <c r="A15" s="116" t="s">
        <v>287</v>
      </c>
      <c r="B15" s="112" t="s">
        <v>288</v>
      </c>
      <c r="C15" s="237">
        <v>20</v>
      </c>
      <c r="D15" s="238">
        <v>30</v>
      </c>
      <c r="E15" s="166" t="s">
        <v>79</v>
      </c>
      <c r="F15" s="161" t="s">
        <v>289</v>
      </c>
      <c r="G15" s="237"/>
      <c r="H15" s="238"/>
    </row>
    <row r="16" spans="1:8" ht="15">
      <c r="A16" s="116" t="s">
        <v>290</v>
      </c>
      <c r="B16" s="112" t="s">
        <v>291</v>
      </c>
      <c r="C16" s="237">
        <v>2</v>
      </c>
      <c r="D16" s="238">
        <v>2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0.7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70</v>
      </c>
      <c r="D22" s="367">
        <f>SUM(D12:D18)+D19</f>
        <v>98</v>
      </c>
      <c r="E22" s="116" t="s">
        <v>309</v>
      </c>
      <c r="F22" s="158" t="s">
        <v>310</v>
      </c>
      <c r="G22" s="237"/>
      <c r="H22" s="238"/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12286</v>
      </c>
      <c r="H26" s="238">
        <v>1259</v>
      </c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12286</v>
      </c>
      <c r="H27" s="367">
        <f>SUM(H22:H26)</f>
        <v>1259</v>
      </c>
    </row>
    <row r="28" spans="1:8" ht="15">
      <c r="A28" s="116" t="s">
        <v>79</v>
      </c>
      <c r="B28" s="158" t="s">
        <v>327</v>
      </c>
      <c r="C28" s="237">
        <v>3</v>
      </c>
      <c r="D28" s="238">
        <v>3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3</v>
      </c>
      <c r="D29" s="367">
        <f>SUM(D25:D28)</f>
        <v>3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73</v>
      </c>
      <c r="D31" s="373">
        <f>D29+D22</f>
        <v>101</v>
      </c>
      <c r="E31" s="172" t="s">
        <v>521</v>
      </c>
      <c r="F31" s="187" t="s">
        <v>331</v>
      </c>
      <c r="G31" s="174">
        <f>G16+G18+G27</f>
        <v>12286</v>
      </c>
      <c r="H31" s="175">
        <f>H16+H18+H27</f>
        <v>1259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12213</v>
      </c>
      <c r="D33" s="165">
        <f>IF((H31-D31)&gt;0,H31-D31,0)</f>
        <v>1158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73</v>
      </c>
      <c r="D36" s="375">
        <f>D31-D34+D35</f>
        <v>101</v>
      </c>
      <c r="E36" s="183" t="s">
        <v>346</v>
      </c>
      <c r="F36" s="177" t="s">
        <v>347</v>
      </c>
      <c r="G36" s="188">
        <f>G35-G34+G31</f>
        <v>12286</v>
      </c>
      <c r="H36" s="189">
        <f>H35-H34+H31</f>
        <v>1259</v>
      </c>
    </row>
    <row r="37" spans="1:8" ht="15">
      <c r="A37" s="182" t="s">
        <v>348</v>
      </c>
      <c r="B37" s="152" t="s">
        <v>349</v>
      </c>
      <c r="C37" s="372">
        <f>IF((G36-C36)&gt;0,G36-C36,0)</f>
        <v>12213</v>
      </c>
      <c r="D37" s="373">
        <f>IF((H36-D36)&gt;0,H36-D36,0)</f>
        <v>1158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12213</v>
      </c>
      <c r="D42" s="165">
        <f>+IF((H36-D36-D38)&gt;0,H36-D36-D38,0)</f>
        <v>1158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12213</v>
      </c>
      <c r="D44" s="189">
        <f>IF(H42=0,IF(D42-D43&gt;0,D42-D43+H43,0),IF(H42-H43&lt;0,H43-H42+D42,0))</f>
        <v>1158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12286</v>
      </c>
      <c r="D45" s="369">
        <f>D36+D38+D42</f>
        <v>1259</v>
      </c>
      <c r="E45" s="191" t="s">
        <v>373</v>
      </c>
      <c r="F45" s="193" t="s">
        <v>374</v>
      </c>
      <c r="G45" s="368">
        <f>G42+G36</f>
        <v>12286</v>
      </c>
      <c r="H45" s="369">
        <f>H42+H36</f>
        <v>1259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45251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Велес Акаунт ЕООД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">
        <v>657</v>
      </c>
      <c r="C55" s="441"/>
      <c r="D55" s="441"/>
      <c r="E55" s="441"/>
      <c r="F55" s="312"/>
      <c r="G55" s="37"/>
      <c r="H55" s="35"/>
    </row>
    <row r="56" spans="1:8" ht="15.75" customHeight="1">
      <c r="A56" s="432"/>
      <c r="B56" s="437" t="s">
        <v>662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663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4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ГРИЙН ТАУН ПРОДЖЕКТС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">
      <c r="A12" s="198" t="s">
        <v>380</v>
      </c>
      <c r="B12" s="100" t="s">
        <v>381</v>
      </c>
      <c r="C12" s="119">
        <v>-47</v>
      </c>
      <c r="D12" s="118">
        <v>-64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-1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-23</v>
      </c>
      <c r="D14" s="118">
        <v>-24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>
        <v>-4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-6</v>
      </c>
      <c r="D20" s="118">
        <v>52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-77</v>
      </c>
      <c r="D21" s="397">
        <f>SUM(D11:D20)</f>
        <v>-40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-77</v>
      </c>
      <c r="D44" s="228">
        <f>D43+D33+D21</f>
        <v>-40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106</v>
      </c>
      <c r="D45" s="230">
        <v>174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29</v>
      </c>
      <c r="D46" s="232">
        <f>D45+D44</f>
        <v>134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29</v>
      </c>
      <c r="D47" s="219">
        <v>134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0</v>
      </c>
      <c r="D48" s="202">
        <v>0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3" t="s">
        <v>635</v>
      </c>
      <c r="B51" s="443"/>
      <c r="C51" s="443"/>
      <c r="D51" s="443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45251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Велес Акаунт ЕООД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41" t="s">
        <v>657</v>
      </c>
      <c r="C59" s="437"/>
      <c r="D59" s="437"/>
      <c r="E59" s="437"/>
      <c r="F59" s="312"/>
      <c r="G59" s="37"/>
      <c r="H59" s="35"/>
    </row>
    <row r="60" spans="1:8" ht="15">
      <c r="A60" s="432"/>
      <c r="B60" s="441" t="s">
        <v>662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663</v>
      </c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Q15" sqref="Q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ГРИЙН ТАУН ПРОДЖЕКТС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0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0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7359</v>
      </c>
      <c r="J13" s="322">
        <f>'1-Баланс'!H30+'1-Баланс'!H33</f>
        <v>-11044</v>
      </c>
      <c r="K13" s="323"/>
      <c r="L13" s="322">
        <f>SUM(C13:K13)</f>
        <v>374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1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7359</v>
      </c>
      <c r="J17" s="391">
        <f t="shared" si="2"/>
        <v>-11044</v>
      </c>
      <c r="K17" s="391">
        <f t="shared" si="2"/>
        <v>0</v>
      </c>
      <c r="L17" s="322">
        <f t="shared" si="1"/>
        <v>374</v>
      </c>
      <c r="M17" s="392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12213</v>
      </c>
      <c r="J18" s="322">
        <f>+'1-Баланс'!G33</f>
        <v>0</v>
      </c>
      <c r="K18" s="323"/>
      <c r="L18" s="322">
        <f t="shared" si="1"/>
        <v>12213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19572</v>
      </c>
      <c r="J31" s="391">
        <f t="shared" si="6"/>
        <v>-11044</v>
      </c>
      <c r="K31" s="391">
        <f t="shared" si="6"/>
        <v>0</v>
      </c>
      <c r="L31" s="322">
        <f t="shared" si="1"/>
        <v>12587</v>
      </c>
      <c r="M31" s="392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0.7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19572</v>
      </c>
      <c r="J34" s="325">
        <f t="shared" si="7"/>
        <v>-11044</v>
      </c>
      <c r="K34" s="325">
        <f t="shared" si="7"/>
        <v>0</v>
      </c>
      <c r="L34" s="389">
        <f t="shared" si="1"/>
        <v>12587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45251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Велес Акаунт ЕООД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41" t="s">
        <v>657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662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663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  <col min="8" max="16384" width="9.0039062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12594</v>
      </c>
      <c r="D6" s="413">
        <f aca="true" t="shared" si="0" ref="D6:D15">C6-E6</f>
        <v>0</v>
      </c>
      <c r="E6" s="412">
        <f>'1-Баланс'!G95</f>
        <v>12594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12587</v>
      </c>
      <c r="D7" s="413">
        <f t="shared" si="0"/>
        <v>8528</v>
      </c>
      <c r="E7" s="412">
        <f>'1-Баланс'!G18</f>
        <v>4059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12213</v>
      </c>
      <c r="D8" s="413">
        <f t="shared" si="0"/>
        <v>0</v>
      </c>
      <c r="E8" s="412">
        <f>ABS('2-Отчет за доходите'!C44)-ABS('2-Отчет за доходите'!G44)</f>
        <v>12213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106</v>
      </c>
      <c r="D9" s="413">
        <f t="shared" si="0"/>
        <v>0</v>
      </c>
      <c r="E9" s="412">
        <f>'3-Отчет за паричния поток'!C45</f>
        <v>106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29</v>
      </c>
      <c r="D10" s="413">
        <f t="shared" si="0"/>
        <v>0</v>
      </c>
      <c r="E10" s="412">
        <f>'3-Отчет за паричния поток'!C46</f>
        <v>29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12587</v>
      </c>
      <c r="D11" s="413">
        <f t="shared" si="0"/>
        <v>0</v>
      </c>
      <c r="E11" s="412">
        <f>'4-Отчет за собствения капитал'!L34</f>
        <v>12587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  <col min="6" max="16384" width="9.0039062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0.9702868038452371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1744.7142857142858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0.9697474988089566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168.3013698630137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1794.857142857143</v>
      </c>
    </row>
    <row r="11" spans="1:4" ht="60.7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1794.857142857143</v>
      </c>
    </row>
    <row r="12" spans="1:4" ht="45.7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1794.857142857143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4.142857142857143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0.0005561293397950266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0.0005558202318564395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12213</v>
      </c>
      <c r="E21" s="434"/>
    </row>
    <row r="22" spans="1:4" ht="45.75">
      <c r="A22" s="330">
        <v>16</v>
      </c>
      <c r="B22" s="328" t="s">
        <v>579</v>
      </c>
      <c r="C22" s="329" t="s">
        <v>580</v>
      </c>
      <c r="D22" s="385">
        <f>D21/'1-Баланс'!G37</f>
        <v>0.9702868038452371</v>
      </c>
    </row>
    <row r="23" spans="1:4" ht="30.7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0.9941396711704379</v>
      </c>
    </row>
    <row r="24" spans="1:4" ht="30.7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0.0005731128213525463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Грийн Таун Проджектс АД</v>
      </c>
      <c r="B3" s="81" t="str">
        <f aca="true" t="shared" si="1" ref="B3:B34">pdeBulstat</f>
        <v>205385406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Грийн Таун Проджектс АД</v>
      </c>
      <c r="B4" s="81" t="str">
        <f t="shared" si="1"/>
        <v>205385406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Грийн Таун Проджектс АД</v>
      </c>
      <c r="B5" s="81" t="str">
        <f t="shared" si="1"/>
        <v>205385406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">
      <c r="A6" s="81" t="str">
        <f t="shared" si="0"/>
        <v>Грийн Таун Проджектс АД</v>
      </c>
      <c r="B6" s="81" t="str">
        <f t="shared" si="1"/>
        <v>205385406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Грийн Таун Проджектс АД</v>
      </c>
      <c r="B7" s="81" t="str">
        <f t="shared" si="1"/>
        <v>205385406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Грийн Таун Проджектс АД</v>
      </c>
      <c r="B8" s="81" t="str">
        <f t="shared" si="1"/>
        <v>205385406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Грийн Таун Проджектс АД</v>
      </c>
      <c r="B9" s="81" t="str">
        <f t="shared" si="1"/>
        <v>205385406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Грийн Таун Проджектс АД</v>
      </c>
      <c r="B10" s="81" t="str">
        <f t="shared" si="1"/>
        <v>205385406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Грийн Таун Проджектс АД</v>
      </c>
      <c r="B11" s="81" t="str">
        <f t="shared" si="1"/>
        <v>205385406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">
      <c r="A12" s="81" t="str">
        <f t="shared" si="0"/>
        <v>Грийн Таун Проджектс АД</v>
      </c>
      <c r="B12" s="81" t="str">
        <f t="shared" si="1"/>
        <v>205385406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Грийн Таун Проджектс АД</v>
      </c>
      <c r="B13" s="81" t="str">
        <f t="shared" si="1"/>
        <v>205385406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Грийн Таун Проджектс АД</v>
      </c>
      <c r="B14" s="81" t="str">
        <f t="shared" si="1"/>
        <v>205385406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Грийн Таун Проджектс АД</v>
      </c>
      <c r="B15" s="81" t="str">
        <f t="shared" si="1"/>
        <v>205385406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Грийн Таун Проджектс АД</v>
      </c>
      <c r="B16" s="81" t="str">
        <f t="shared" si="1"/>
        <v>205385406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Грийн Таун Проджектс АД</v>
      </c>
      <c r="B17" s="81" t="str">
        <f t="shared" si="1"/>
        <v>205385406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Грийн Таун Проджектс АД</v>
      </c>
      <c r="B18" s="81" t="str">
        <f t="shared" si="1"/>
        <v>205385406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Грийн Таун Проджектс АД</v>
      </c>
      <c r="B19" s="81" t="str">
        <f t="shared" si="1"/>
        <v>205385406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Грийн Таун Проджектс АД</v>
      </c>
      <c r="B20" s="81" t="str">
        <f t="shared" si="1"/>
        <v>205385406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Грийн Таун Проджектс АД</v>
      </c>
      <c r="B21" s="81" t="str">
        <f t="shared" si="1"/>
        <v>205385406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Грийн Таун Проджектс АД</v>
      </c>
      <c r="B22" s="81" t="str">
        <f t="shared" si="1"/>
        <v>205385406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Грийн Таун Проджектс АД</v>
      </c>
      <c r="B23" s="81" t="str">
        <f t="shared" si="1"/>
        <v>205385406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Грийн Таун Проджектс АД</v>
      </c>
      <c r="B24" s="81" t="str">
        <f t="shared" si="1"/>
        <v>205385406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Грийн Таун Проджектс АД</v>
      </c>
      <c r="B25" s="81" t="str">
        <f t="shared" si="1"/>
        <v>205385406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Грийн Таун Проджектс АД</v>
      </c>
      <c r="B26" s="81" t="str">
        <f t="shared" si="1"/>
        <v>205385406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Грийн Таун Проджектс АД</v>
      </c>
      <c r="B27" s="81" t="str">
        <f t="shared" si="1"/>
        <v>205385406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Грийн Таун Проджектс АД</v>
      </c>
      <c r="B28" s="81" t="str">
        <f t="shared" si="1"/>
        <v>205385406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Грийн Таун Проджектс АД</v>
      </c>
      <c r="B29" s="81" t="str">
        <f t="shared" si="1"/>
        <v>205385406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Грийн Таун Проджектс АД</v>
      </c>
      <c r="B30" s="81" t="str">
        <f t="shared" si="1"/>
        <v>205385406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Грийн Таун Проджектс АД</v>
      </c>
      <c r="B31" s="81" t="str">
        <f t="shared" si="1"/>
        <v>205385406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Грийн Таун Проджектс АД</v>
      </c>
      <c r="B32" s="81" t="str">
        <f t="shared" si="1"/>
        <v>205385406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Грийн Таун Проджектс АД</v>
      </c>
      <c r="B33" s="81" t="str">
        <f t="shared" si="1"/>
        <v>205385406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Грийн Таун Проджектс АД</v>
      </c>
      <c r="B34" s="81" t="str">
        <f t="shared" si="1"/>
        <v>205385406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Грийн Таун Проджектс АД</v>
      </c>
      <c r="B35" s="81" t="str">
        <f aca="true" t="shared" si="4" ref="B35:B66">pdeBulstat</f>
        <v>205385406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Грийн Таун Проджектс АД</v>
      </c>
      <c r="B36" s="81" t="str">
        <f t="shared" si="4"/>
        <v>205385406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Грийн Таун Проджектс АД</v>
      </c>
      <c r="B37" s="81" t="str">
        <f t="shared" si="4"/>
        <v>205385406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Грийн Таун Проджектс АД</v>
      </c>
      <c r="B38" s="81" t="str">
        <f t="shared" si="4"/>
        <v>205385406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Грийн Таун Проджектс АД</v>
      </c>
      <c r="B39" s="81" t="str">
        <f t="shared" si="4"/>
        <v>205385406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Грийн Таун Проджектс АД</v>
      </c>
      <c r="B40" s="81" t="str">
        <f t="shared" si="4"/>
        <v>205385406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29</v>
      </c>
    </row>
    <row r="41" spans="1:8" ht="15">
      <c r="A41" s="81" t="str">
        <f t="shared" si="3"/>
        <v>Грийн Таун Проджектс АД</v>
      </c>
      <c r="B41" s="81" t="str">
        <f t="shared" si="4"/>
        <v>205385406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30</v>
      </c>
    </row>
    <row r="42" spans="1:8" ht="15">
      <c r="A42" s="81" t="str">
        <f t="shared" si="3"/>
        <v>Грийн Таун Проджектс АД</v>
      </c>
      <c r="B42" s="81" t="str">
        <f t="shared" si="4"/>
        <v>205385406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Грийн Таун Проджектс АД</v>
      </c>
      <c r="B43" s="81" t="str">
        <f t="shared" si="4"/>
        <v>205385406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Грийн Таун Проджектс АД</v>
      </c>
      <c r="B44" s="81" t="str">
        <f t="shared" si="4"/>
        <v>205385406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Грийн Таун Проджектс АД</v>
      </c>
      <c r="B45" s="81" t="str">
        <f t="shared" si="4"/>
        <v>205385406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Грийн Таун Проджектс АД</v>
      </c>
      <c r="B46" s="81" t="str">
        <f t="shared" si="4"/>
        <v>205385406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Грийн Таун Проджектс АД</v>
      </c>
      <c r="B47" s="81" t="str">
        <f t="shared" si="4"/>
        <v>205385406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Грийн Таун Проджектс АД</v>
      </c>
      <c r="B48" s="81" t="str">
        <f t="shared" si="4"/>
        <v>205385406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Грийн Таун Проджектс АД</v>
      </c>
      <c r="B49" s="81" t="str">
        <f t="shared" si="4"/>
        <v>205385406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Грийн Таун Проджектс АД</v>
      </c>
      <c r="B50" s="81" t="str">
        <f t="shared" si="4"/>
        <v>205385406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">
      <c r="A51" s="81" t="str">
        <f t="shared" si="3"/>
        <v>Грийн Таун Проджектс АД</v>
      </c>
      <c r="B51" s="81" t="str">
        <f t="shared" si="4"/>
        <v>205385406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Грийн Таун Проджектс АД</v>
      </c>
      <c r="B52" s="81" t="str">
        <f t="shared" si="4"/>
        <v>205385406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Грийн Таун Проджектс АД</v>
      </c>
      <c r="B53" s="81" t="str">
        <f t="shared" si="4"/>
        <v>205385406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Грийн Таун Проджектс АД</v>
      </c>
      <c r="B54" s="81" t="str">
        <f t="shared" si="4"/>
        <v>205385406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Грийн Таун Проджектс АД</v>
      </c>
      <c r="B55" s="81" t="str">
        <f t="shared" si="4"/>
        <v>205385406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Грийн Таун Проджектс АД</v>
      </c>
      <c r="B56" s="81" t="str">
        <f t="shared" si="4"/>
        <v>205385406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Грийн Таун Проджектс АД</v>
      </c>
      <c r="B57" s="81" t="str">
        <f t="shared" si="4"/>
        <v>205385406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">
      <c r="A58" s="81" t="str">
        <f t="shared" si="3"/>
        <v>Грийн Таун Проджектс АД</v>
      </c>
      <c r="B58" s="81" t="str">
        <f t="shared" si="4"/>
        <v>205385406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12535</v>
      </c>
    </row>
    <row r="59" spans="1:8" ht="15">
      <c r="A59" s="81" t="str">
        <f t="shared" si="3"/>
        <v>Грийн Таун Проджектс АД</v>
      </c>
      <c r="B59" s="81" t="str">
        <f t="shared" si="4"/>
        <v>205385406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Грийн Таун Проджектс АД</v>
      </c>
      <c r="B60" s="81" t="str">
        <f t="shared" si="4"/>
        <v>205385406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Грийн Таун Проджектс АД</v>
      </c>
      <c r="B61" s="81" t="str">
        <f t="shared" si="4"/>
        <v>205385406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12535</v>
      </c>
    </row>
    <row r="62" spans="1:8" ht="15">
      <c r="A62" s="81" t="str">
        <f t="shared" si="3"/>
        <v>Грийн Таун Проджектс АД</v>
      </c>
      <c r="B62" s="81" t="str">
        <f t="shared" si="4"/>
        <v>205385406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Грийн Таун Проджектс АД</v>
      </c>
      <c r="B63" s="81" t="str">
        <f t="shared" si="4"/>
        <v>205385406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Грийн Таун Проджектс АД</v>
      </c>
      <c r="B64" s="81" t="str">
        <f t="shared" si="4"/>
        <v>205385406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12535</v>
      </c>
    </row>
    <row r="65" spans="1:8" ht="15">
      <c r="A65" s="81" t="str">
        <f t="shared" si="3"/>
        <v>Грийн Таун Проджектс АД</v>
      </c>
      <c r="B65" s="81" t="str">
        <f t="shared" si="4"/>
        <v>205385406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">
      <c r="A66" s="81" t="str">
        <f t="shared" si="3"/>
        <v>Грийн Таун Проджектс АД</v>
      </c>
      <c r="B66" s="81" t="str">
        <f t="shared" si="4"/>
        <v>205385406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29</v>
      </c>
    </row>
    <row r="67" spans="1:8" ht="15">
      <c r="A67" s="81" t="str">
        <f aca="true" t="shared" si="6" ref="A67:A98">pdeName</f>
        <v>Грийн Таун Проджектс АД</v>
      </c>
      <c r="B67" s="81" t="str">
        <f aca="true" t="shared" si="7" ref="B67:B98">pdeBulstat</f>
        <v>205385406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Грийн Таун Проджектс АД</v>
      </c>
      <c r="B68" s="81" t="str">
        <f t="shared" si="7"/>
        <v>205385406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Грийн Таун Проджектс АД</v>
      </c>
      <c r="B69" s="81" t="str">
        <f t="shared" si="7"/>
        <v>205385406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29</v>
      </c>
    </row>
    <row r="70" spans="1:8" ht="15">
      <c r="A70" s="81" t="str">
        <f t="shared" si="6"/>
        <v>Грийн Таун Проджектс АД</v>
      </c>
      <c r="B70" s="81" t="str">
        <f t="shared" si="7"/>
        <v>205385406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Грийн Таун Проджектс АД</v>
      </c>
      <c r="B71" s="81" t="str">
        <f t="shared" si="7"/>
        <v>205385406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12564</v>
      </c>
    </row>
    <row r="72" spans="1:8" ht="15">
      <c r="A72" s="81" t="str">
        <f t="shared" si="6"/>
        <v>Грийн Таун Проджектс АД</v>
      </c>
      <c r="B72" s="81" t="str">
        <f t="shared" si="7"/>
        <v>205385406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12594</v>
      </c>
    </row>
    <row r="73" spans="1:8" ht="15">
      <c r="A73" s="81" t="str">
        <f t="shared" si="6"/>
        <v>Грийн Таун Проджектс АД</v>
      </c>
      <c r="B73" s="81" t="str">
        <f t="shared" si="7"/>
        <v>205385406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">
      <c r="A74" s="81" t="str">
        <f t="shared" si="6"/>
        <v>Грийн Таун Проджектс АД</v>
      </c>
      <c r="B74" s="81" t="str">
        <f t="shared" si="7"/>
        <v>205385406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4059</v>
      </c>
    </row>
    <row r="75" spans="1:8" ht="15">
      <c r="A75" s="81" t="str">
        <f t="shared" si="6"/>
        <v>Грийн Таун Проджектс АД</v>
      </c>
      <c r="B75" s="81" t="str">
        <f t="shared" si="7"/>
        <v>205385406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Грийн Таун Проджектс АД</v>
      </c>
      <c r="B76" s="81" t="str">
        <f t="shared" si="7"/>
        <v>205385406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Грийн Таун Проджектс АД</v>
      </c>
      <c r="B77" s="81" t="str">
        <f t="shared" si="7"/>
        <v>205385406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Грийн Таун Проджектс АД</v>
      </c>
      <c r="B78" s="81" t="str">
        <f t="shared" si="7"/>
        <v>205385406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Грийн Таун Проджектс АД</v>
      </c>
      <c r="B79" s="81" t="str">
        <f t="shared" si="7"/>
        <v>205385406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">
      <c r="A80" s="81" t="str">
        <f t="shared" si="6"/>
        <v>Грийн Таун Проджектс АД</v>
      </c>
      <c r="B80" s="81" t="str">
        <f t="shared" si="7"/>
        <v>205385406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Грийн Таун Проджектс АД</v>
      </c>
      <c r="B81" s="81" t="str">
        <f t="shared" si="7"/>
        <v>205385406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Грийн Таун Проджектс АД</v>
      </c>
      <c r="B82" s="81" t="str">
        <f t="shared" si="7"/>
        <v>205385406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">
      <c r="A83" s="81" t="str">
        <f t="shared" si="6"/>
        <v>Грийн Таун Проджектс АД</v>
      </c>
      <c r="B83" s="81" t="str">
        <f t="shared" si="7"/>
        <v>205385406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Грийн Таун Проджектс АД</v>
      </c>
      <c r="B84" s="81" t="str">
        <f t="shared" si="7"/>
        <v>205385406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Грийн Таун Проджектс АД</v>
      </c>
      <c r="B85" s="81" t="str">
        <f t="shared" si="7"/>
        <v>205385406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Грийн Таун Проджектс АД</v>
      </c>
      <c r="B86" s="81" t="str">
        <f t="shared" si="7"/>
        <v>205385406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">
      <c r="A87" s="81" t="str">
        <f t="shared" si="6"/>
        <v>Грийн Таун Проджектс АД</v>
      </c>
      <c r="B87" s="81" t="str">
        <f t="shared" si="7"/>
        <v>205385406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-3685</v>
      </c>
    </row>
    <row r="88" spans="1:8" ht="15">
      <c r="A88" s="81" t="str">
        <f t="shared" si="6"/>
        <v>Грийн Таун Проджектс АД</v>
      </c>
      <c r="B88" s="81" t="str">
        <f t="shared" si="7"/>
        <v>205385406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">
      <c r="A89" s="81" t="str">
        <f t="shared" si="6"/>
        <v>Грийн Таун Проджектс АД</v>
      </c>
      <c r="B89" s="81" t="str">
        <f t="shared" si="7"/>
        <v>205385406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-3685</v>
      </c>
    </row>
    <row r="90" spans="1:8" ht="15">
      <c r="A90" s="81" t="str">
        <f t="shared" si="6"/>
        <v>Грийн Таун Проджектс АД</v>
      </c>
      <c r="B90" s="81" t="str">
        <f t="shared" si="7"/>
        <v>205385406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Грийн Таун Проджектс АД</v>
      </c>
      <c r="B91" s="81" t="str">
        <f t="shared" si="7"/>
        <v>205385406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12213</v>
      </c>
    </row>
    <row r="92" spans="1:8" ht="15">
      <c r="A92" s="81" t="str">
        <f t="shared" si="6"/>
        <v>Грийн Таун Проджектс АД</v>
      </c>
      <c r="B92" s="81" t="str">
        <f t="shared" si="7"/>
        <v>205385406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Грийн Таун Проджектс АД</v>
      </c>
      <c r="B93" s="81" t="str">
        <f t="shared" si="7"/>
        <v>205385406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8528</v>
      </c>
    </row>
    <row r="94" spans="1:8" ht="15">
      <c r="A94" s="81" t="str">
        <f t="shared" si="6"/>
        <v>Грийн Таун Проджектс АД</v>
      </c>
      <c r="B94" s="81" t="str">
        <f t="shared" si="7"/>
        <v>205385406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12587</v>
      </c>
    </row>
    <row r="95" spans="1:8" ht="15">
      <c r="A95" s="81" t="str">
        <f t="shared" si="6"/>
        <v>Грийн Таун Проджектс АД</v>
      </c>
      <c r="B95" s="81" t="str">
        <f t="shared" si="7"/>
        <v>205385406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Грийн Таун Проджектс АД</v>
      </c>
      <c r="B96" s="81" t="str">
        <f t="shared" si="7"/>
        <v>205385406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Грийн Таун Проджектс АД</v>
      </c>
      <c r="B97" s="81" t="str">
        <f t="shared" si="7"/>
        <v>205385406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Грийн Таун Проджектс АД</v>
      </c>
      <c r="B98" s="81" t="str">
        <f t="shared" si="7"/>
        <v>205385406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Грийн Таун Проджектс АД</v>
      </c>
      <c r="B99" s="81" t="str">
        <f aca="true" t="shared" si="10" ref="B99:B125">pdeBulstat</f>
        <v>205385406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Грийн Таун Проджектс АД</v>
      </c>
      <c r="B100" s="81" t="str">
        <f t="shared" si="10"/>
        <v>205385406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Грийн Таун Проджектс АД</v>
      </c>
      <c r="B101" s="81" t="str">
        <f t="shared" si="10"/>
        <v>205385406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Грийн Таун Проджектс АД</v>
      </c>
      <c r="B102" s="81" t="str">
        <f t="shared" si="10"/>
        <v>205385406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">
      <c r="A103" s="81" t="str">
        <f t="shared" si="9"/>
        <v>Грийн Таун Проджектс АД</v>
      </c>
      <c r="B103" s="81" t="str">
        <f t="shared" si="10"/>
        <v>205385406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Грийн Таун Проджектс АД</v>
      </c>
      <c r="B104" s="81" t="str">
        <f t="shared" si="10"/>
        <v>205385406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Грийн Таун Проджектс АД</v>
      </c>
      <c r="B105" s="81" t="str">
        <f t="shared" si="10"/>
        <v>205385406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Грийн Таун Проджектс АД</v>
      </c>
      <c r="B106" s="81" t="str">
        <f t="shared" si="10"/>
        <v>205385406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Грийн Таун Проджектс АД</v>
      </c>
      <c r="B107" s="81" t="str">
        <f t="shared" si="10"/>
        <v>205385406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">
      <c r="A108" s="81" t="str">
        <f t="shared" si="9"/>
        <v>Грийн Таун Проджектс АД</v>
      </c>
      <c r="B108" s="81" t="str">
        <f t="shared" si="10"/>
        <v>205385406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Грийн Таун Проджектс АД</v>
      </c>
      <c r="B109" s="81" t="str">
        <f t="shared" si="10"/>
        <v>205385406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Грийн Таун Проджектс АД</v>
      </c>
      <c r="B110" s="81" t="str">
        <f t="shared" si="10"/>
        <v>205385406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</v>
      </c>
    </row>
    <row r="111" spans="1:8" ht="15">
      <c r="A111" s="81" t="str">
        <f t="shared" si="9"/>
        <v>Грийн Таун Проджектс АД</v>
      </c>
      <c r="B111" s="81" t="str">
        <f t="shared" si="10"/>
        <v>205385406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Грийн Таун Проджектс АД</v>
      </c>
      <c r="B112" s="81" t="str">
        <f t="shared" si="10"/>
        <v>205385406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Грийн Таун Проджектс АД</v>
      </c>
      <c r="B113" s="81" t="str">
        <f t="shared" si="10"/>
        <v>205385406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</v>
      </c>
    </row>
    <row r="114" spans="1:8" ht="15">
      <c r="A114" s="81" t="str">
        <f t="shared" si="9"/>
        <v>Грийн Таун Проджектс АД</v>
      </c>
      <c r="B114" s="81" t="str">
        <f t="shared" si="10"/>
        <v>205385406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Грийн Таун Проджектс АД</v>
      </c>
      <c r="B115" s="81" t="str">
        <f t="shared" si="10"/>
        <v>205385406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">
      <c r="A116" s="81" t="str">
        <f t="shared" si="9"/>
        <v>Грийн Таун Проджектс АД</v>
      </c>
      <c r="B116" s="81" t="str">
        <f t="shared" si="10"/>
        <v>205385406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">
      <c r="A117" s="81" t="str">
        <f t="shared" si="9"/>
        <v>Грийн Таун Проджектс АД</v>
      </c>
      <c r="B117" s="81" t="str">
        <f t="shared" si="10"/>
        <v>205385406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">
      <c r="A118" s="81" t="str">
        <f t="shared" si="9"/>
        <v>Грийн Таун Проджектс АД</v>
      </c>
      <c r="B118" s="81" t="str">
        <f t="shared" si="10"/>
        <v>205385406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</v>
      </c>
    </row>
    <row r="119" spans="1:8" ht="15">
      <c r="A119" s="81" t="str">
        <f t="shared" si="9"/>
        <v>Грийн Таун Проджектс АД</v>
      </c>
      <c r="B119" s="81" t="str">
        <f t="shared" si="10"/>
        <v>205385406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Грийн Таун Проджектс АД</v>
      </c>
      <c r="B120" s="81" t="str">
        <f t="shared" si="10"/>
        <v>205385406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</v>
      </c>
    </row>
    <row r="121" spans="1:8" ht="15">
      <c r="A121" s="81" t="str">
        <f t="shared" si="9"/>
        <v>Грийн Таун Проджектс АД</v>
      </c>
      <c r="B121" s="81" t="str">
        <f t="shared" si="10"/>
        <v>205385406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Грийн Таун Проджектс АД</v>
      </c>
      <c r="B122" s="81" t="str">
        <f t="shared" si="10"/>
        <v>205385406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Грийн Таун Проджектс АД</v>
      </c>
      <c r="B123" s="81" t="str">
        <f t="shared" si="10"/>
        <v>205385406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Грийн Таун Проджектс АД</v>
      </c>
      <c r="B124" s="81" t="str">
        <f t="shared" si="10"/>
        <v>205385406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</v>
      </c>
    </row>
    <row r="125" spans="1:8" ht="15">
      <c r="A125" s="81" t="str">
        <f t="shared" si="9"/>
        <v>Грийн Таун Проджектс АД</v>
      </c>
      <c r="B125" s="81" t="str">
        <f t="shared" si="10"/>
        <v>205385406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12594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Грийн Таун Проджектс АД</v>
      </c>
      <c r="B127" s="81" t="str">
        <f aca="true" t="shared" si="13" ref="B127:B158">pdeBulstat</f>
        <v>205385406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">
      <c r="A128" s="81" t="str">
        <f t="shared" si="12"/>
        <v>Грийн Таун Проджектс АД</v>
      </c>
      <c r="B128" s="81" t="str">
        <f t="shared" si="13"/>
        <v>205385406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47</v>
      </c>
    </row>
    <row r="129" spans="1:8" ht="15">
      <c r="A129" s="81" t="str">
        <f t="shared" si="12"/>
        <v>Грийн Таун Проджектс АД</v>
      </c>
      <c r="B129" s="81" t="str">
        <f t="shared" si="13"/>
        <v>205385406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">
      <c r="A130" s="81" t="str">
        <f t="shared" si="12"/>
        <v>Грийн Таун Проджектс АД</v>
      </c>
      <c r="B130" s="81" t="str">
        <f t="shared" si="13"/>
        <v>205385406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</v>
      </c>
    </row>
    <row r="131" spans="1:8" ht="15">
      <c r="A131" s="81" t="str">
        <f t="shared" si="12"/>
        <v>Грийн Таун Проджектс АД</v>
      </c>
      <c r="B131" s="81" t="str">
        <f t="shared" si="13"/>
        <v>205385406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</v>
      </c>
    </row>
    <row r="132" spans="1:8" ht="15">
      <c r="A132" s="81" t="str">
        <f t="shared" si="12"/>
        <v>Грийн Таун Проджектс АД</v>
      </c>
      <c r="B132" s="81" t="str">
        <f t="shared" si="13"/>
        <v>205385406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Грийн Таун Проджектс АД</v>
      </c>
      <c r="B133" s="81" t="str">
        <f t="shared" si="13"/>
        <v>205385406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Грийн Таун Проджектс АД</v>
      </c>
      <c r="B134" s="81" t="str">
        <f t="shared" si="13"/>
        <v>205385406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">
      <c r="A135" s="81" t="str">
        <f t="shared" si="12"/>
        <v>Грийн Таун Проджектс АД</v>
      </c>
      <c r="B135" s="81" t="str">
        <f t="shared" si="13"/>
        <v>205385406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Грийн Таун Проджектс АД</v>
      </c>
      <c r="B136" s="81" t="str">
        <f t="shared" si="13"/>
        <v>205385406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Грийн Таун Проджектс АД</v>
      </c>
      <c r="B137" s="81" t="str">
        <f t="shared" si="13"/>
        <v>205385406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70</v>
      </c>
    </row>
    <row r="138" spans="1:8" ht="15">
      <c r="A138" s="81" t="str">
        <f t="shared" si="12"/>
        <v>Грийн Таун Проджектс АД</v>
      </c>
      <c r="B138" s="81" t="str">
        <f t="shared" si="13"/>
        <v>205385406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Грийн Таун Проджектс АД</v>
      </c>
      <c r="B139" s="81" t="str">
        <f t="shared" si="13"/>
        <v>205385406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Грийн Таун Проджектс АД</v>
      </c>
      <c r="B140" s="81" t="str">
        <f t="shared" si="13"/>
        <v>205385406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Грийн Таун Проджектс АД</v>
      </c>
      <c r="B141" s="81" t="str">
        <f t="shared" si="13"/>
        <v>205385406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">
      <c r="A142" s="81" t="str">
        <f t="shared" si="12"/>
        <v>Грийн Таун Проджектс АД</v>
      </c>
      <c r="B142" s="81" t="str">
        <f t="shared" si="13"/>
        <v>205385406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">
      <c r="A143" s="81" t="str">
        <f t="shared" si="12"/>
        <v>Грийн Таун Проджектс АД</v>
      </c>
      <c r="B143" s="81" t="str">
        <f t="shared" si="13"/>
        <v>205385406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73</v>
      </c>
    </row>
    <row r="144" spans="1:8" ht="15">
      <c r="A144" s="81" t="str">
        <f t="shared" si="12"/>
        <v>Грийн Таун Проджектс АД</v>
      </c>
      <c r="B144" s="81" t="str">
        <f t="shared" si="13"/>
        <v>205385406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12213</v>
      </c>
    </row>
    <row r="145" spans="1:8" ht="15">
      <c r="A145" s="81" t="str">
        <f t="shared" si="12"/>
        <v>Грийн Таун Проджектс АД</v>
      </c>
      <c r="B145" s="81" t="str">
        <f t="shared" si="13"/>
        <v>205385406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Грийн Таун Проджектс АД</v>
      </c>
      <c r="B146" s="81" t="str">
        <f t="shared" si="13"/>
        <v>205385406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Грийн Таун Проджектс АД</v>
      </c>
      <c r="B147" s="81" t="str">
        <f t="shared" si="13"/>
        <v>205385406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73</v>
      </c>
    </row>
    <row r="148" spans="1:8" ht="15">
      <c r="A148" s="81" t="str">
        <f t="shared" si="12"/>
        <v>Грийн Таун Проджектс АД</v>
      </c>
      <c r="B148" s="81" t="str">
        <f t="shared" si="13"/>
        <v>205385406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12213</v>
      </c>
    </row>
    <row r="149" spans="1:8" ht="15">
      <c r="A149" s="81" t="str">
        <f t="shared" si="12"/>
        <v>Грийн Таун Проджектс АД</v>
      </c>
      <c r="B149" s="81" t="str">
        <f t="shared" si="13"/>
        <v>205385406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Грийн Таун Проджектс АД</v>
      </c>
      <c r="B150" s="81" t="str">
        <f t="shared" si="13"/>
        <v>205385406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Грийн Таун Проджектс АД</v>
      </c>
      <c r="B151" s="81" t="str">
        <f t="shared" si="13"/>
        <v>205385406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Грийн Таун Проджектс АД</v>
      </c>
      <c r="B152" s="81" t="str">
        <f t="shared" si="13"/>
        <v>205385406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Грийн Таун Проджектс АД</v>
      </c>
      <c r="B153" s="81" t="str">
        <f t="shared" si="13"/>
        <v>205385406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12213</v>
      </c>
    </row>
    <row r="154" spans="1:8" ht="15">
      <c r="A154" s="81" t="str">
        <f t="shared" si="12"/>
        <v>Грийн Таун Проджектс АД</v>
      </c>
      <c r="B154" s="81" t="str">
        <f t="shared" si="13"/>
        <v>205385406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Грийн Таун Проджектс АД</v>
      </c>
      <c r="B155" s="81" t="str">
        <f t="shared" si="13"/>
        <v>205385406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12213</v>
      </c>
    </row>
    <row r="156" spans="1:8" ht="15">
      <c r="A156" s="81" t="str">
        <f t="shared" si="12"/>
        <v>Грийн Таун Проджектс АД</v>
      </c>
      <c r="B156" s="81" t="str">
        <f t="shared" si="13"/>
        <v>205385406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12286</v>
      </c>
    </row>
    <row r="157" spans="1:8" ht="15">
      <c r="A157" s="81" t="str">
        <f t="shared" si="12"/>
        <v>Грийн Таун Проджектс АД</v>
      </c>
      <c r="B157" s="81" t="str">
        <f t="shared" si="13"/>
        <v>205385406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Грийн Таун Проджектс АД</v>
      </c>
      <c r="B158" s="81" t="str">
        <f t="shared" si="13"/>
        <v>205385406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Грийн Таун Проджектс АД</v>
      </c>
      <c r="B159" s="81" t="str">
        <f aca="true" t="shared" si="16" ref="B159:B179">pdeBulstat</f>
        <v>205385406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">
      <c r="A160" s="81" t="str">
        <f t="shared" si="15"/>
        <v>Грийн Таун Проджектс АД</v>
      </c>
      <c r="B160" s="81" t="str">
        <f t="shared" si="16"/>
        <v>205385406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">
      <c r="A161" s="81" t="str">
        <f t="shared" si="15"/>
        <v>Грийн Таун Проджектс АД</v>
      </c>
      <c r="B161" s="81" t="str">
        <f t="shared" si="16"/>
        <v>205385406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">
      <c r="A162" s="81" t="str">
        <f t="shared" si="15"/>
        <v>Грийн Таун Проджектс АД</v>
      </c>
      <c r="B162" s="81" t="str">
        <f t="shared" si="16"/>
        <v>205385406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Грийн Таун Проджектс АД</v>
      </c>
      <c r="B163" s="81" t="str">
        <f t="shared" si="16"/>
        <v>205385406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Грийн Таун Проджектс АД</v>
      </c>
      <c r="B164" s="81" t="str">
        <f t="shared" si="16"/>
        <v>205385406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Грийн Таун Проджектс АД</v>
      </c>
      <c r="B165" s="81" t="str">
        <f t="shared" si="16"/>
        <v>205385406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Грийн Таун Проджектс АД</v>
      </c>
      <c r="B166" s="81" t="str">
        <f t="shared" si="16"/>
        <v>205385406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Грийн Таун Проджектс АД</v>
      </c>
      <c r="B167" s="81" t="str">
        <f t="shared" si="16"/>
        <v>205385406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Грийн Таун Проджектс АД</v>
      </c>
      <c r="B168" s="81" t="str">
        <f t="shared" si="16"/>
        <v>205385406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12286</v>
      </c>
    </row>
    <row r="169" spans="1:8" ht="15">
      <c r="A169" s="81" t="str">
        <f t="shared" si="15"/>
        <v>Грийн Таун Проджектс АД</v>
      </c>
      <c r="B169" s="81" t="str">
        <f t="shared" si="16"/>
        <v>205385406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12286</v>
      </c>
    </row>
    <row r="170" spans="1:8" ht="15">
      <c r="A170" s="81" t="str">
        <f t="shared" si="15"/>
        <v>Грийн Таун Проджектс АД</v>
      </c>
      <c r="B170" s="81" t="str">
        <f t="shared" si="16"/>
        <v>205385406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12286</v>
      </c>
    </row>
    <row r="171" spans="1:8" ht="15">
      <c r="A171" s="81" t="str">
        <f t="shared" si="15"/>
        <v>Грийн Таун Проджектс АД</v>
      </c>
      <c r="B171" s="81" t="str">
        <f t="shared" si="16"/>
        <v>205385406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Грийн Таун Проджектс АД</v>
      </c>
      <c r="B172" s="81" t="str">
        <f t="shared" si="16"/>
        <v>205385406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Грийн Таун Проджектс АД</v>
      </c>
      <c r="B173" s="81" t="str">
        <f t="shared" si="16"/>
        <v>205385406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Грийн Таун Проджектс АД</v>
      </c>
      <c r="B174" s="81" t="str">
        <f t="shared" si="16"/>
        <v>205385406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12286</v>
      </c>
    </row>
    <row r="175" spans="1:8" ht="15">
      <c r="A175" s="81" t="str">
        <f t="shared" si="15"/>
        <v>Грийн Таун Проджектс АД</v>
      </c>
      <c r="B175" s="81" t="str">
        <f t="shared" si="16"/>
        <v>205385406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Грийн Таун Проджектс АД</v>
      </c>
      <c r="B176" s="81" t="str">
        <f t="shared" si="16"/>
        <v>205385406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Грийн Таун Проджектс АД</v>
      </c>
      <c r="B177" s="81" t="str">
        <f t="shared" si="16"/>
        <v>205385406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Грийн Таун Проджектс АД</v>
      </c>
      <c r="B178" s="81" t="str">
        <f t="shared" si="16"/>
        <v>205385406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Грийн Таун Проджектс АД</v>
      </c>
      <c r="B179" s="81" t="str">
        <f t="shared" si="16"/>
        <v>205385406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12286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Грийн Таун Проджектс АД</v>
      </c>
      <c r="B181" s="81" t="str">
        <f aca="true" t="shared" si="19" ref="B181:B216">pdeBulstat</f>
        <v>205385406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">
      <c r="A182" s="81" t="str">
        <f t="shared" si="18"/>
        <v>Грийн Таун Проджектс АД</v>
      </c>
      <c r="B182" s="81" t="str">
        <f t="shared" si="19"/>
        <v>205385406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-47</v>
      </c>
    </row>
    <row r="183" spans="1:8" ht="15">
      <c r="A183" s="81" t="str">
        <f t="shared" si="18"/>
        <v>Грийн Таун Проджектс АД</v>
      </c>
      <c r="B183" s="81" t="str">
        <f t="shared" si="19"/>
        <v>205385406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-1</v>
      </c>
    </row>
    <row r="184" spans="1:8" ht="15">
      <c r="A184" s="81" t="str">
        <f t="shared" si="18"/>
        <v>Грийн Таун Проджектс АД</v>
      </c>
      <c r="B184" s="81" t="str">
        <f t="shared" si="19"/>
        <v>205385406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</v>
      </c>
    </row>
    <row r="185" spans="1:8" ht="15">
      <c r="A185" s="81" t="str">
        <f t="shared" si="18"/>
        <v>Грийн Таун Проджектс АД</v>
      </c>
      <c r="B185" s="81" t="str">
        <f t="shared" si="19"/>
        <v>205385406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Грийн Таун Проджектс АД</v>
      </c>
      <c r="B186" s="81" t="str">
        <f t="shared" si="19"/>
        <v>205385406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Грийн Таун Проджектс АД</v>
      </c>
      <c r="B187" s="81" t="str">
        <f t="shared" si="19"/>
        <v>205385406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Грийн Таун Проджектс АД</v>
      </c>
      <c r="B188" s="81" t="str">
        <f t="shared" si="19"/>
        <v>205385406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Грийн Таун Проджектс АД</v>
      </c>
      <c r="B189" s="81" t="str">
        <f t="shared" si="19"/>
        <v>205385406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Грийн Таун Проджектс АД</v>
      </c>
      <c r="B190" s="81" t="str">
        <f t="shared" si="19"/>
        <v>205385406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</v>
      </c>
    </row>
    <row r="191" spans="1:8" ht="15">
      <c r="A191" s="81" t="str">
        <f t="shared" si="18"/>
        <v>Грийн Таун Проджектс АД</v>
      </c>
      <c r="B191" s="81" t="str">
        <f t="shared" si="19"/>
        <v>205385406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-77</v>
      </c>
    </row>
    <row r="192" spans="1:8" ht="15">
      <c r="A192" s="81" t="str">
        <f t="shared" si="18"/>
        <v>Грийн Таун Проджектс АД</v>
      </c>
      <c r="B192" s="81" t="str">
        <f t="shared" si="19"/>
        <v>205385406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Грийн Таун Проджектс АД</v>
      </c>
      <c r="B193" s="81" t="str">
        <f t="shared" si="19"/>
        <v>205385406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Грийн Таун Проджектс АД</v>
      </c>
      <c r="B194" s="81" t="str">
        <f t="shared" si="19"/>
        <v>205385406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Грийн Таун Проджектс АД</v>
      </c>
      <c r="B195" s="81" t="str">
        <f t="shared" si="19"/>
        <v>205385406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Грийн Таун Проджектс АД</v>
      </c>
      <c r="B196" s="81" t="str">
        <f t="shared" si="19"/>
        <v>205385406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Грийн Таун Проджектс АД</v>
      </c>
      <c r="B197" s="81" t="str">
        <f t="shared" si="19"/>
        <v>205385406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Грийн Таун Проджектс АД</v>
      </c>
      <c r="B198" s="81" t="str">
        <f t="shared" si="19"/>
        <v>205385406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Грийн Таун Проджектс АД</v>
      </c>
      <c r="B199" s="81" t="str">
        <f t="shared" si="19"/>
        <v>205385406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Грийн Таун Проджектс АД</v>
      </c>
      <c r="B200" s="81" t="str">
        <f t="shared" si="19"/>
        <v>205385406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Грийн Таун Проджектс АД</v>
      </c>
      <c r="B201" s="81" t="str">
        <f t="shared" si="19"/>
        <v>205385406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Грийн Таун Проджектс АД</v>
      </c>
      <c r="B202" s="81" t="str">
        <f t="shared" si="19"/>
        <v>205385406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Грийн Таун Проджектс АД</v>
      </c>
      <c r="B203" s="81" t="str">
        <f t="shared" si="19"/>
        <v>205385406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Грийн Таун Проджектс АД</v>
      </c>
      <c r="B204" s="81" t="str">
        <f t="shared" si="19"/>
        <v>205385406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Грийн Таун Проджектс АД</v>
      </c>
      <c r="B205" s="81" t="str">
        <f t="shared" si="19"/>
        <v>205385406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Грийн Таун Проджектс АД</v>
      </c>
      <c r="B206" s="81" t="str">
        <f t="shared" si="19"/>
        <v>205385406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Грийн Таун Проджектс АД</v>
      </c>
      <c r="B207" s="81" t="str">
        <f t="shared" si="19"/>
        <v>205385406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Грийн Таун Проджектс АД</v>
      </c>
      <c r="B208" s="81" t="str">
        <f t="shared" si="19"/>
        <v>205385406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Грийн Таун Проджектс АД</v>
      </c>
      <c r="B209" s="81" t="str">
        <f t="shared" si="19"/>
        <v>205385406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Грийн Таун Проджектс АД</v>
      </c>
      <c r="B210" s="81" t="str">
        <f t="shared" si="19"/>
        <v>205385406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Грийн Таун Проджектс АД</v>
      </c>
      <c r="B211" s="81" t="str">
        <f t="shared" si="19"/>
        <v>205385406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Грийн Таун Проджектс АД</v>
      </c>
      <c r="B212" s="81" t="str">
        <f t="shared" si="19"/>
        <v>205385406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-77</v>
      </c>
    </row>
    <row r="213" spans="1:8" ht="15">
      <c r="A213" s="81" t="str">
        <f t="shared" si="18"/>
        <v>Грийн Таун Проджектс АД</v>
      </c>
      <c r="B213" s="81" t="str">
        <f t="shared" si="19"/>
        <v>205385406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106</v>
      </c>
    </row>
    <row r="214" spans="1:8" ht="15">
      <c r="A214" s="81" t="str">
        <f t="shared" si="18"/>
        <v>Грийн Таун Проджектс АД</v>
      </c>
      <c r="B214" s="81" t="str">
        <f t="shared" si="19"/>
        <v>205385406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29</v>
      </c>
    </row>
    <row r="215" spans="1:8" ht="15">
      <c r="A215" s="81" t="str">
        <f t="shared" si="18"/>
        <v>Грийн Таун Проджектс АД</v>
      </c>
      <c r="B215" s="81" t="str">
        <f t="shared" si="19"/>
        <v>205385406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</v>
      </c>
    </row>
    <row r="216" spans="1:8" ht="15">
      <c r="A216" s="81" t="str">
        <f t="shared" si="18"/>
        <v>Грийн Таун Проджектс АД</v>
      </c>
      <c r="B216" s="81" t="str">
        <f t="shared" si="19"/>
        <v>205385406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Грийн Таун Проджектс АД</v>
      </c>
      <c r="B218" s="81" t="str">
        <f aca="true" t="shared" si="22" ref="B218:B281">pdeBulstat</f>
        <v>205385406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">
      <c r="A219" s="81" t="str">
        <f t="shared" si="21"/>
        <v>Грийн Таун Проджектс АД</v>
      </c>
      <c r="B219" s="81" t="str">
        <f t="shared" si="22"/>
        <v>205385406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Грийн Таун Проджектс АД</v>
      </c>
      <c r="B220" s="81" t="str">
        <f t="shared" si="22"/>
        <v>205385406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Грийн Таун Проджектс АД</v>
      </c>
      <c r="B221" s="81" t="str">
        <f t="shared" si="22"/>
        <v>205385406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Грийн Таун Проджектс АД</v>
      </c>
      <c r="B222" s="81" t="str">
        <f t="shared" si="22"/>
        <v>205385406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">
      <c r="A223" s="81" t="str">
        <f t="shared" si="21"/>
        <v>Грийн Таун Проджектс АД</v>
      </c>
      <c r="B223" s="81" t="str">
        <f t="shared" si="22"/>
        <v>205385406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Грийн Таун Проджектс АД</v>
      </c>
      <c r="B224" s="81" t="str">
        <f t="shared" si="22"/>
        <v>205385406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Грийн Таун Проджектс АД</v>
      </c>
      <c r="B225" s="81" t="str">
        <f t="shared" si="22"/>
        <v>205385406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Грийн Таун Проджектс АД</v>
      </c>
      <c r="B226" s="81" t="str">
        <f t="shared" si="22"/>
        <v>205385406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Грийн Таун Проджектс АД</v>
      </c>
      <c r="B227" s="81" t="str">
        <f t="shared" si="22"/>
        <v>205385406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Грийн Таун Проджектс АД</v>
      </c>
      <c r="B228" s="81" t="str">
        <f t="shared" si="22"/>
        <v>205385406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Грийн Таун Проджектс АД</v>
      </c>
      <c r="B229" s="81" t="str">
        <f t="shared" si="22"/>
        <v>205385406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Грийн Таун Проджектс АД</v>
      </c>
      <c r="B230" s="81" t="str">
        <f t="shared" si="22"/>
        <v>205385406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Грийн Таун Проджектс АД</v>
      </c>
      <c r="B231" s="81" t="str">
        <f t="shared" si="22"/>
        <v>205385406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Грийн Таун Проджектс АД</v>
      </c>
      <c r="B232" s="81" t="str">
        <f t="shared" si="22"/>
        <v>205385406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Грийн Таун Проджектс АД</v>
      </c>
      <c r="B233" s="81" t="str">
        <f t="shared" si="22"/>
        <v>205385406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Грийн Таун Проджектс АД</v>
      </c>
      <c r="B234" s="81" t="str">
        <f t="shared" si="22"/>
        <v>205385406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Грийн Таун Проджектс АД</v>
      </c>
      <c r="B235" s="81" t="str">
        <f t="shared" si="22"/>
        <v>205385406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Грийн Таун Проджектс АД</v>
      </c>
      <c r="B236" s="81" t="str">
        <f t="shared" si="22"/>
        <v>205385406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">
      <c r="A237" s="81" t="str">
        <f t="shared" si="21"/>
        <v>Грийн Таун Проджектс АД</v>
      </c>
      <c r="B237" s="81" t="str">
        <f t="shared" si="22"/>
        <v>205385406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Грийн Таун Проджектс АД</v>
      </c>
      <c r="B238" s="81" t="str">
        <f t="shared" si="22"/>
        <v>205385406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Грийн Таун Проджектс АД</v>
      </c>
      <c r="B239" s="81" t="str">
        <f t="shared" si="22"/>
        <v>205385406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">
      <c r="A240" s="81" t="str">
        <f t="shared" si="21"/>
        <v>Грийн Таун Проджектс АД</v>
      </c>
      <c r="B240" s="81" t="str">
        <f t="shared" si="22"/>
        <v>205385406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Грийн Таун Проджектс АД</v>
      </c>
      <c r="B241" s="81" t="str">
        <f t="shared" si="22"/>
        <v>205385406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Грийн Таун Проджектс АД</v>
      </c>
      <c r="B242" s="81" t="str">
        <f t="shared" si="22"/>
        <v>205385406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Грийн Таун Проджектс АД</v>
      </c>
      <c r="B243" s="81" t="str">
        <f t="shared" si="22"/>
        <v>205385406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Грийн Таун Проджектс АД</v>
      </c>
      <c r="B244" s="81" t="str">
        <f t="shared" si="22"/>
        <v>205385406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Грийн Таун Проджектс АД</v>
      </c>
      <c r="B245" s="81" t="str">
        <f t="shared" si="22"/>
        <v>205385406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Грийн Таун Проджектс АД</v>
      </c>
      <c r="B246" s="81" t="str">
        <f t="shared" si="22"/>
        <v>205385406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Грийн Таун Проджектс АД</v>
      </c>
      <c r="B247" s="81" t="str">
        <f t="shared" si="22"/>
        <v>205385406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Грийн Таун Проджектс АД</v>
      </c>
      <c r="B248" s="81" t="str">
        <f t="shared" si="22"/>
        <v>205385406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Грийн Таун Проджектс АД</v>
      </c>
      <c r="B249" s="81" t="str">
        <f t="shared" si="22"/>
        <v>205385406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Грийн Таун Проджектс АД</v>
      </c>
      <c r="B250" s="81" t="str">
        <f t="shared" si="22"/>
        <v>205385406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Грийн Таун Проджектс АД</v>
      </c>
      <c r="B251" s="81" t="str">
        <f t="shared" si="22"/>
        <v>205385406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Грийн Таун Проджектс АД</v>
      </c>
      <c r="B252" s="81" t="str">
        <f t="shared" si="22"/>
        <v>205385406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Грийн Таун Проджектс АД</v>
      </c>
      <c r="B253" s="81" t="str">
        <f t="shared" si="22"/>
        <v>205385406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Грийн Таун Проджектс АД</v>
      </c>
      <c r="B254" s="81" t="str">
        <f t="shared" si="22"/>
        <v>205385406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Грийн Таун Проджектс АД</v>
      </c>
      <c r="B255" s="81" t="str">
        <f t="shared" si="22"/>
        <v>205385406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Грийн Таун Проджектс АД</v>
      </c>
      <c r="B256" s="81" t="str">
        <f t="shared" si="22"/>
        <v>205385406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Грийн Таун Проджектс АД</v>
      </c>
      <c r="B257" s="81" t="str">
        <f t="shared" si="22"/>
        <v>205385406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Грийн Таун Проджектс АД</v>
      </c>
      <c r="B258" s="81" t="str">
        <f t="shared" si="22"/>
        <v>205385406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Грийн Таун Проджектс АД</v>
      </c>
      <c r="B259" s="81" t="str">
        <f t="shared" si="22"/>
        <v>205385406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Грийн Таун Проджектс АД</v>
      </c>
      <c r="B260" s="81" t="str">
        <f t="shared" si="22"/>
        <v>205385406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Грийн Таун Проджектс АД</v>
      </c>
      <c r="B261" s="81" t="str">
        <f t="shared" si="22"/>
        <v>205385406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Грийн Таун Проджектс АД</v>
      </c>
      <c r="B262" s="81" t="str">
        <f t="shared" si="22"/>
        <v>205385406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Грийн Таун Проджектс АД</v>
      </c>
      <c r="B263" s="81" t="str">
        <f t="shared" si="22"/>
        <v>205385406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Грийн Таун Проджектс АД</v>
      </c>
      <c r="B264" s="81" t="str">
        <f t="shared" si="22"/>
        <v>205385406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Грийн Таун Проджектс АД</v>
      </c>
      <c r="B265" s="81" t="str">
        <f t="shared" si="22"/>
        <v>205385406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Грийн Таун Проджектс АД</v>
      </c>
      <c r="B266" s="81" t="str">
        <f t="shared" si="22"/>
        <v>205385406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Грийн Таун Проджектс АД</v>
      </c>
      <c r="B267" s="81" t="str">
        <f t="shared" si="22"/>
        <v>205385406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Грийн Таун Проджектс АД</v>
      </c>
      <c r="B268" s="81" t="str">
        <f t="shared" si="22"/>
        <v>205385406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Грийн Таун Проджектс АД</v>
      </c>
      <c r="B269" s="81" t="str">
        <f t="shared" si="22"/>
        <v>205385406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Грийн Таун Проджектс АД</v>
      </c>
      <c r="B270" s="81" t="str">
        <f t="shared" si="22"/>
        <v>205385406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Грийн Таун Проджектс АД</v>
      </c>
      <c r="B271" s="81" t="str">
        <f t="shared" si="22"/>
        <v>205385406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Грийн Таун Проджектс АД</v>
      </c>
      <c r="B272" s="81" t="str">
        <f t="shared" si="22"/>
        <v>205385406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Грийн Таун Проджектс АД</v>
      </c>
      <c r="B273" s="81" t="str">
        <f t="shared" si="22"/>
        <v>205385406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Грийн Таун Проджектс АД</v>
      </c>
      <c r="B274" s="81" t="str">
        <f t="shared" si="22"/>
        <v>205385406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Грийн Таун Проджектс АД</v>
      </c>
      <c r="B275" s="81" t="str">
        <f t="shared" si="22"/>
        <v>205385406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Грийн Таун Проджектс АД</v>
      </c>
      <c r="B276" s="81" t="str">
        <f t="shared" si="22"/>
        <v>205385406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Грийн Таун Проджектс АД</v>
      </c>
      <c r="B277" s="81" t="str">
        <f t="shared" si="22"/>
        <v>205385406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Грийн Таун Проджектс АД</v>
      </c>
      <c r="B278" s="81" t="str">
        <f t="shared" si="22"/>
        <v>205385406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Грийн Таун Проджектс АД</v>
      </c>
      <c r="B279" s="81" t="str">
        <f t="shared" si="22"/>
        <v>205385406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Грийн Таун Проджектс АД</v>
      </c>
      <c r="B280" s="81" t="str">
        <f t="shared" si="22"/>
        <v>205385406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Грийн Таун Проджектс АД</v>
      </c>
      <c r="B281" s="81" t="str">
        <f t="shared" si="22"/>
        <v>205385406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Грийн Таун Проджектс АД</v>
      </c>
      <c r="B282" s="81" t="str">
        <f aca="true" t="shared" si="25" ref="B282:B345">pdeBulstat</f>
        <v>205385406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Грийн Таун Проджектс АД</v>
      </c>
      <c r="B283" s="81" t="str">
        <f t="shared" si="25"/>
        <v>205385406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Грийн Таун Проджектс АД</v>
      </c>
      <c r="B284" s="81" t="str">
        <f t="shared" si="25"/>
        <v>205385406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Грийн Таун Проджектс АД</v>
      </c>
      <c r="B285" s="81" t="str">
        <f t="shared" si="25"/>
        <v>205385406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Грийн Таун Проджектс АД</v>
      </c>
      <c r="B286" s="81" t="str">
        <f t="shared" si="25"/>
        <v>205385406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Грийн Таун Проджектс АД</v>
      </c>
      <c r="B287" s="81" t="str">
        <f t="shared" si="25"/>
        <v>205385406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Грийн Таун Проджектс АД</v>
      </c>
      <c r="B288" s="81" t="str">
        <f t="shared" si="25"/>
        <v>205385406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Грийн Таун Проджектс АД</v>
      </c>
      <c r="B289" s="81" t="str">
        <f t="shared" si="25"/>
        <v>205385406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Грийн Таун Проджектс АД</v>
      </c>
      <c r="B290" s="81" t="str">
        <f t="shared" si="25"/>
        <v>205385406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Грийн Таун Проджектс АД</v>
      </c>
      <c r="B291" s="81" t="str">
        <f t="shared" si="25"/>
        <v>205385406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Грийн Таун Проджектс АД</v>
      </c>
      <c r="B292" s="81" t="str">
        <f t="shared" si="25"/>
        <v>205385406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Грийн Таун Проджектс АД</v>
      </c>
      <c r="B293" s="81" t="str">
        <f t="shared" si="25"/>
        <v>205385406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Грийн Таун Проджектс АД</v>
      </c>
      <c r="B294" s="81" t="str">
        <f t="shared" si="25"/>
        <v>205385406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Грийн Таун Проджектс АД</v>
      </c>
      <c r="B295" s="81" t="str">
        <f t="shared" si="25"/>
        <v>205385406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Грийн Таун Проджектс АД</v>
      </c>
      <c r="B296" s="81" t="str">
        <f t="shared" si="25"/>
        <v>205385406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Грийн Таун Проджектс АД</v>
      </c>
      <c r="B297" s="81" t="str">
        <f t="shared" si="25"/>
        <v>205385406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Грийн Таун Проджектс АД</v>
      </c>
      <c r="B298" s="81" t="str">
        <f t="shared" si="25"/>
        <v>205385406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Грийн Таун Проджектс АД</v>
      </c>
      <c r="B299" s="81" t="str">
        <f t="shared" si="25"/>
        <v>205385406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Грийн Таун Проджектс АД</v>
      </c>
      <c r="B300" s="81" t="str">
        <f t="shared" si="25"/>
        <v>205385406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Грийн Таун Проджектс АД</v>
      </c>
      <c r="B301" s="81" t="str">
        <f t="shared" si="25"/>
        <v>205385406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Грийн Таун Проджектс АД</v>
      </c>
      <c r="B302" s="81" t="str">
        <f t="shared" si="25"/>
        <v>205385406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Грийн Таун Проджектс АД</v>
      </c>
      <c r="B303" s="81" t="str">
        <f t="shared" si="25"/>
        <v>205385406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Грийн Таун Проджектс АД</v>
      </c>
      <c r="B304" s="81" t="str">
        <f t="shared" si="25"/>
        <v>205385406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Грийн Таун Проджектс АД</v>
      </c>
      <c r="B305" s="81" t="str">
        <f t="shared" si="25"/>
        <v>205385406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Грийн Таун Проджектс АД</v>
      </c>
      <c r="B306" s="81" t="str">
        <f t="shared" si="25"/>
        <v>205385406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Грийн Таун Проджектс АД</v>
      </c>
      <c r="B307" s="81" t="str">
        <f t="shared" si="25"/>
        <v>205385406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Грийн Таун Проджектс АД</v>
      </c>
      <c r="B308" s="81" t="str">
        <f t="shared" si="25"/>
        <v>205385406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Грийн Таун Проджектс АД</v>
      </c>
      <c r="B309" s="81" t="str">
        <f t="shared" si="25"/>
        <v>205385406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Грийн Таун Проджектс АД</v>
      </c>
      <c r="B310" s="81" t="str">
        <f t="shared" si="25"/>
        <v>205385406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Грийн Таун Проджектс АД</v>
      </c>
      <c r="B311" s="81" t="str">
        <f t="shared" si="25"/>
        <v>205385406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Грийн Таун Проджектс АД</v>
      </c>
      <c r="B312" s="81" t="str">
        <f t="shared" si="25"/>
        <v>205385406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Грийн Таун Проджектс АД</v>
      </c>
      <c r="B313" s="81" t="str">
        <f t="shared" si="25"/>
        <v>205385406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Грийн Таун Проджектс АД</v>
      </c>
      <c r="B314" s="81" t="str">
        <f t="shared" si="25"/>
        <v>205385406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Грийн Таун Проджектс АД</v>
      </c>
      <c r="B315" s="81" t="str">
        <f t="shared" si="25"/>
        <v>205385406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Грийн Таун Проджектс АД</v>
      </c>
      <c r="B316" s="81" t="str">
        <f t="shared" si="25"/>
        <v>205385406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Грийн Таун Проджектс АД</v>
      </c>
      <c r="B317" s="81" t="str">
        <f t="shared" si="25"/>
        <v>205385406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Грийн Таун Проджектс АД</v>
      </c>
      <c r="B318" s="81" t="str">
        <f t="shared" si="25"/>
        <v>205385406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Грийн Таун Проджектс АД</v>
      </c>
      <c r="B319" s="81" t="str">
        <f t="shared" si="25"/>
        <v>205385406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Грийн Таун Проджектс АД</v>
      </c>
      <c r="B320" s="81" t="str">
        <f t="shared" si="25"/>
        <v>205385406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Грийн Таун Проджектс АД</v>
      </c>
      <c r="B321" s="81" t="str">
        <f t="shared" si="25"/>
        <v>205385406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Грийн Таун Проджектс АД</v>
      </c>
      <c r="B322" s="81" t="str">
        <f t="shared" si="25"/>
        <v>205385406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Грийн Таун Проджектс АД</v>
      </c>
      <c r="B323" s="81" t="str">
        <f t="shared" si="25"/>
        <v>205385406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Грийн Таун Проджектс АД</v>
      </c>
      <c r="B324" s="81" t="str">
        <f t="shared" si="25"/>
        <v>205385406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Грийн Таун Проджектс АД</v>
      </c>
      <c r="B325" s="81" t="str">
        <f t="shared" si="25"/>
        <v>205385406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Грийн Таун Проджектс АД</v>
      </c>
      <c r="B326" s="81" t="str">
        <f t="shared" si="25"/>
        <v>205385406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Грийн Таун Проджектс АД</v>
      </c>
      <c r="B327" s="81" t="str">
        <f t="shared" si="25"/>
        <v>205385406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Грийн Таун Проджектс АД</v>
      </c>
      <c r="B328" s="81" t="str">
        <f t="shared" si="25"/>
        <v>205385406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">
      <c r="A329" s="81" t="str">
        <f t="shared" si="24"/>
        <v>Грийн Таун Проджектс АД</v>
      </c>
      <c r="B329" s="81" t="str">
        <f t="shared" si="25"/>
        <v>205385406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Грийн Таун Проджектс АД</v>
      </c>
      <c r="B330" s="81" t="str">
        <f t="shared" si="25"/>
        <v>205385406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Грийн Таун Проджектс АД</v>
      </c>
      <c r="B331" s="81" t="str">
        <f t="shared" si="25"/>
        <v>205385406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Грийн Таун Проджектс АД</v>
      </c>
      <c r="B332" s="81" t="str">
        <f t="shared" si="25"/>
        <v>205385406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">
      <c r="A333" s="81" t="str">
        <f t="shared" si="24"/>
        <v>Грийн Таун Проджектс АД</v>
      </c>
      <c r="B333" s="81" t="str">
        <f t="shared" si="25"/>
        <v>205385406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Грийн Таун Проджектс АД</v>
      </c>
      <c r="B334" s="81" t="str">
        <f t="shared" si="25"/>
        <v>205385406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Грийн Таун Проджектс АД</v>
      </c>
      <c r="B335" s="81" t="str">
        <f t="shared" si="25"/>
        <v>205385406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Грийн Таун Проджектс АД</v>
      </c>
      <c r="B336" s="81" t="str">
        <f t="shared" si="25"/>
        <v>205385406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Грийн Таун Проджектс АД</v>
      </c>
      <c r="B337" s="81" t="str">
        <f t="shared" si="25"/>
        <v>205385406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Грийн Таун Проджектс АД</v>
      </c>
      <c r="B338" s="81" t="str">
        <f t="shared" si="25"/>
        <v>205385406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Грийн Таун Проджектс АД</v>
      </c>
      <c r="B339" s="81" t="str">
        <f t="shared" si="25"/>
        <v>205385406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Грийн Таун Проджектс АД</v>
      </c>
      <c r="B340" s="81" t="str">
        <f t="shared" si="25"/>
        <v>205385406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Грийн Таун Проджектс АД</v>
      </c>
      <c r="B341" s="81" t="str">
        <f t="shared" si="25"/>
        <v>205385406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Грийн Таун Проджектс АД</v>
      </c>
      <c r="B342" s="81" t="str">
        <f t="shared" si="25"/>
        <v>205385406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Грийн Таун Проджектс АД</v>
      </c>
      <c r="B343" s="81" t="str">
        <f t="shared" si="25"/>
        <v>205385406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Грийн Таун Проджектс АД</v>
      </c>
      <c r="B344" s="81" t="str">
        <f t="shared" si="25"/>
        <v>205385406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Грийн Таун Проджектс АД</v>
      </c>
      <c r="B345" s="81" t="str">
        <f t="shared" si="25"/>
        <v>205385406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Грийн Таун Проджектс АД</v>
      </c>
      <c r="B346" s="81" t="str">
        <f aca="true" t="shared" si="28" ref="B346:B409">pdeBulstat</f>
        <v>205385406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">
      <c r="A347" s="81" t="str">
        <f t="shared" si="27"/>
        <v>Грийн Таун Проджектс АД</v>
      </c>
      <c r="B347" s="81" t="str">
        <f t="shared" si="28"/>
        <v>205385406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Грийн Таун Проджектс АД</v>
      </c>
      <c r="B348" s="81" t="str">
        <f t="shared" si="28"/>
        <v>205385406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Грийн Таун Проджектс АД</v>
      </c>
      <c r="B349" s="81" t="str">
        <f t="shared" si="28"/>
        <v>205385406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">
      <c r="A350" s="81" t="str">
        <f t="shared" si="27"/>
        <v>Грийн Таун Проджектс АД</v>
      </c>
      <c r="B350" s="81" t="str">
        <f t="shared" si="28"/>
        <v>205385406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7359</v>
      </c>
    </row>
    <row r="351" spans="1:8" ht="15">
      <c r="A351" s="81" t="str">
        <f t="shared" si="27"/>
        <v>Грийн Таун Проджектс АД</v>
      </c>
      <c r="B351" s="81" t="str">
        <f t="shared" si="28"/>
        <v>205385406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Грийн Таун Проджектс АД</v>
      </c>
      <c r="B352" s="81" t="str">
        <f t="shared" si="28"/>
        <v>205385406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Грийн Таун Проджектс АД</v>
      </c>
      <c r="B353" s="81" t="str">
        <f t="shared" si="28"/>
        <v>205385406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Грийн Таун Проджектс АД</v>
      </c>
      <c r="B354" s="81" t="str">
        <f t="shared" si="28"/>
        <v>205385406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7359</v>
      </c>
    </row>
    <row r="355" spans="1:8" ht="15">
      <c r="A355" s="81" t="str">
        <f t="shared" si="27"/>
        <v>Грийн Таун Проджектс АД</v>
      </c>
      <c r="B355" s="81" t="str">
        <f t="shared" si="28"/>
        <v>205385406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12213</v>
      </c>
    </row>
    <row r="356" spans="1:8" ht="15">
      <c r="A356" s="81" t="str">
        <f t="shared" si="27"/>
        <v>Грийн Таун Проджектс АД</v>
      </c>
      <c r="B356" s="81" t="str">
        <f t="shared" si="28"/>
        <v>205385406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Грийн Таун Проджектс АД</v>
      </c>
      <c r="B357" s="81" t="str">
        <f t="shared" si="28"/>
        <v>205385406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Грийн Таун Проджектс АД</v>
      </c>
      <c r="B358" s="81" t="str">
        <f t="shared" si="28"/>
        <v>205385406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Грийн Таун Проджектс АД</v>
      </c>
      <c r="B359" s="81" t="str">
        <f t="shared" si="28"/>
        <v>205385406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Грийн Таун Проджектс АД</v>
      </c>
      <c r="B360" s="81" t="str">
        <f t="shared" si="28"/>
        <v>205385406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Грийн Таун Проджектс АД</v>
      </c>
      <c r="B361" s="81" t="str">
        <f t="shared" si="28"/>
        <v>205385406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Грийн Таун Проджектс АД</v>
      </c>
      <c r="B362" s="81" t="str">
        <f t="shared" si="28"/>
        <v>205385406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Грийн Таун Проджектс АД</v>
      </c>
      <c r="B363" s="81" t="str">
        <f t="shared" si="28"/>
        <v>205385406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Грийн Таун Проджектс АД</v>
      </c>
      <c r="B364" s="81" t="str">
        <f t="shared" si="28"/>
        <v>205385406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Грийн Таун Проджектс АД</v>
      </c>
      <c r="B365" s="81" t="str">
        <f t="shared" si="28"/>
        <v>205385406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Грийн Таун Проджектс АД</v>
      </c>
      <c r="B366" s="81" t="str">
        <f t="shared" si="28"/>
        <v>205385406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Грийн Таун Проджектс АД</v>
      </c>
      <c r="B367" s="81" t="str">
        <f t="shared" si="28"/>
        <v>205385406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Грийн Таун Проджектс АД</v>
      </c>
      <c r="B368" s="81" t="str">
        <f t="shared" si="28"/>
        <v>205385406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19572</v>
      </c>
    </row>
    <row r="369" spans="1:8" ht="15">
      <c r="A369" s="81" t="str">
        <f t="shared" si="27"/>
        <v>Грийн Таун Проджектс АД</v>
      </c>
      <c r="B369" s="81" t="str">
        <f t="shared" si="28"/>
        <v>205385406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Грийн Таун Проджектс АД</v>
      </c>
      <c r="B370" s="81" t="str">
        <f t="shared" si="28"/>
        <v>205385406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Грийн Таун Проджектс АД</v>
      </c>
      <c r="B371" s="81" t="str">
        <f t="shared" si="28"/>
        <v>205385406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19572</v>
      </c>
    </row>
    <row r="372" spans="1:8" ht="15">
      <c r="A372" s="81" t="str">
        <f t="shared" si="27"/>
        <v>Грийн Таун Проджектс АД</v>
      </c>
      <c r="B372" s="81" t="str">
        <f t="shared" si="28"/>
        <v>205385406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-11044</v>
      </c>
    </row>
    <row r="373" spans="1:8" ht="15">
      <c r="A373" s="81" t="str">
        <f t="shared" si="27"/>
        <v>Грийн Таун Проджектс АД</v>
      </c>
      <c r="B373" s="81" t="str">
        <f t="shared" si="28"/>
        <v>205385406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Грийн Таун Проджектс АД</v>
      </c>
      <c r="B374" s="81" t="str">
        <f t="shared" si="28"/>
        <v>205385406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Грийн Таун Проджектс АД</v>
      </c>
      <c r="B375" s="81" t="str">
        <f t="shared" si="28"/>
        <v>205385406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Грийн Таун Проджектс АД</v>
      </c>
      <c r="B376" s="81" t="str">
        <f t="shared" si="28"/>
        <v>205385406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-11044</v>
      </c>
    </row>
    <row r="377" spans="1:8" ht="15">
      <c r="A377" s="81" t="str">
        <f t="shared" si="27"/>
        <v>Грийн Таун Проджектс АД</v>
      </c>
      <c r="B377" s="81" t="str">
        <f t="shared" si="28"/>
        <v>205385406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Грийн Таун Проджектс АД</v>
      </c>
      <c r="B378" s="81" t="str">
        <f t="shared" si="28"/>
        <v>205385406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Грийн Таун Проджектс АД</v>
      </c>
      <c r="B379" s="81" t="str">
        <f t="shared" si="28"/>
        <v>205385406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Грийн Таун Проджектс АД</v>
      </c>
      <c r="B380" s="81" t="str">
        <f t="shared" si="28"/>
        <v>205385406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Грийн Таун Проджектс АД</v>
      </c>
      <c r="B381" s="81" t="str">
        <f t="shared" si="28"/>
        <v>205385406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Грийн Таун Проджектс АД</v>
      </c>
      <c r="B382" s="81" t="str">
        <f t="shared" si="28"/>
        <v>205385406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Грийн Таун Проджектс АД</v>
      </c>
      <c r="B383" s="81" t="str">
        <f t="shared" si="28"/>
        <v>205385406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Грийн Таун Проджектс АД</v>
      </c>
      <c r="B384" s="81" t="str">
        <f t="shared" si="28"/>
        <v>205385406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Грийн Таун Проджектс АД</v>
      </c>
      <c r="B385" s="81" t="str">
        <f t="shared" si="28"/>
        <v>205385406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Грийн Таун Проджектс АД</v>
      </c>
      <c r="B386" s="81" t="str">
        <f t="shared" si="28"/>
        <v>205385406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Грийн Таун Проджектс АД</v>
      </c>
      <c r="B387" s="81" t="str">
        <f t="shared" si="28"/>
        <v>205385406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Грийн Таун Проджектс АД</v>
      </c>
      <c r="B388" s="81" t="str">
        <f t="shared" si="28"/>
        <v>205385406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Грийн Таун Проджектс АД</v>
      </c>
      <c r="B389" s="81" t="str">
        <f t="shared" si="28"/>
        <v>205385406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Грийн Таун Проджектс АД</v>
      </c>
      <c r="B390" s="81" t="str">
        <f t="shared" si="28"/>
        <v>205385406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-11044</v>
      </c>
    </row>
    <row r="391" spans="1:8" ht="15">
      <c r="A391" s="81" t="str">
        <f t="shared" si="27"/>
        <v>Грийн Таун Проджектс АД</v>
      </c>
      <c r="B391" s="81" t="str">
        <f t="shared" si="28"/>
        <v>205385406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Грийн Таун Проджектс АД</v>
      </c>
      <c r="B392" s="81" t="str">
        <f t="shared" si="28"/>
        <v>205385406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Грийн Таун Проджектс АД</v>
      </c>
      <c r="B393" s="81" t="str">
        <f t="shared" si="28"/>
        <v>205385406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-11044</v>
      </c>
    </row>
    <row r="394" spans="1:8" ht="15">
      <c r="A394" s="81" t="str">
        <f t="shared" si="27"/>
        <v>Грийн Таун Проджектс АД</v>
      </c>
      <c r="B394" s="81" t="str">
        <f t="shared" si="28"/>
        <v>205385406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Грийн Таун Проджектс АД</v>
      </c>
      <c r="B395" s="81" t="str">
        <f t="shared" si="28"/>
        <v>205385406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Грийн Таун Проджектс АД</v>
      </c>
      <c r="B396" s="81" t="str">
        <f t="shared" si="28"/>
        <v>205385406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Грийн Таун Проджектс АД</v>
      </c>
      <c r="B397" s="81" t="str">
        <f t="shared" si="28"/>
        <v>205385406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Грийн Таун Проджектс АД</v>
      </c>
      <c r="B398" s="81" t="str">
        <f t="shared" si="28"/>
        <v>205385406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Грийн Таун Проджектс АД</v>
      </c>
      <c r="B399" s="81" t="str">
        <f t="shared" si="28"/>
        <v>205385406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Грийн Таун Проджектс АД</v>
      </c>
      <c r="B400" s="81" t="str">
        <f t="shared" si="28"/>
        <v>205385406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Грийн Таун Проджектс АД</v>
      </c>
      <c r="B401" s="81" t="str">
        <f t="shared" si="28"/>
        <v>205385406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Грийн Таун Проджектс АД</v>
      </c>
      <c r="B402" s="81" t="str">
        <f t="shared" si="28"/>
        <v>205385406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Грийн Таун Проджектс АД</v>
      </c>
      <c r="B403" s="81" t="str">
        <f t="shared" si="28"/>
        <v>205385406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Грийн Таун Проджектс АД</v>
      </c>
      <c r="B404" s="81" t="str">
        <f t="shared" si="28"/>
        <v>205385406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Грийн Таун Проджектс АД</v>
      </c>
      <c r="B405" s="81" t="str">
        <f t="shared" si="28"/>
        <v>205385406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Грийн Таун Проджектс АД</v>
      </c>
      <c r="B406" s="81" t="str">
        <f t="shared" si="28"/>
        <v>205385406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Грийн Таун Проджектс АД</v>
      </c>
      <c r="B407" s="81" t="str">
        <f t="shared" si="28"/>
        <v>205385406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Грийн Таун Проджектс АД</v>
      </c>
      <c r="B408" s="81" t="str">
        <f t="shared" si="28"/>
        <v>205385406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Грийн Таун Проджектс АД</v>
      </c>
      <c r="B409" s="81" t="str">
        <f t="shared" si="28"/>
        <v>205385406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Грийн Таун Проджектс АД</v>
      </c>
      <c r="B410" s="81" t="str">
        <f aca="true" t="shared" si="31" ref="B410:B459">pdeBulstat</f>
        <v>205385406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Грийн Таун Проджектс АД</v>
      </c>
      <c r="B411" s="81" t="str">
        <f t="shared" si="31"/>
        <v>205385406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Грийн Таун Проджектс АД</v>
      </c>
      <c r="B412" s="81" t="str">
        <f t="shared" si="31"/>
        <v>205385406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Грийн Таун Проджектс АД</v>
      </c>
      <c r="B413" s="81" t="str">
        <f t="shared" si="31"/>
        <v>205385406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Грийн Таун Проджектс АД</v>
      </c>
      <c r="B414" s="81" t="str">
        <f t="shared" si="31"/>
        <v>205385406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Грийн Таун Проджектс АД</v>
      </c>
      <c r="B415" s="81" t="str">
        <f t="shared" si="31"/>
        <v>205385406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Грийн Таун Проджектс АД</v>
      </c>
      <c r="B416" s="81" t="str">
        <f t="shared" si="31"/>
        <v>205385406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374</v>
      </c>
    </row>
    <row r="417" spans="1:8" ht="15">
      <c r="A417" s="81" t="str">
        <f t="shared" si="30"/>
        <v>Грийн Таун Проджектс АД</v>
      </c>
      <c r="B417" s="81" t="str">
        <f t="shared" si="31"/>
        <v>205385406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Грийн Таун Проджектс АД</v>
      </c>
      <c r="B418" s="81" t="str">
        <f t="shared" si="31"/>
        <v>205385406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Грийн Таун Проджектс АД</v>
      </c>
      <c r="B419" s="81" t="str">
        <f t="shared" si="31"/>
        <v>205385406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Грийн Таун Проджектс АД</v>
      </c>
      <c r="B420" s="81" t="str">
        <f t="shared" si="31"/>
        <v>205385406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374</v>
      </c>
    </row>
    <row r="421" spans="1:8" ht="15">
      <c r="A421" s="81" t="str">
        <f t="shared" si="30"/>
        <v>Грийн Таун Проджектс АД</v>
      </c>
      <c r="B421" s="81" t="str">
        <f t="shared" si="31"/>
        <v>205385406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12213</v>
      </c>
    </row>
    <row r="422" spans="1:8" ht="15">
      <c r="A422" s="81" t="str">
        <f t="shared" si="30"/>
        <v>Грийн Таун Проджектс АД</v>
      </c>
      <c r="B422" s="81" t="str">
        <f t="shared" si="31"/>
        <v>205385406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Грийн Таун Проджектс АД</v>
      </c>
      <c r="B423" s="81" t="str">
        <f t="shared" si="31"/>
        <v>205385406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Грийн Таун Проджектс АД</v>
      </c>
      <c r="B424" s="81" t="str">
        <f t="shared" si="31"/>
        <v>205385406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Грийн Таун Проджектс АД</v>
      </c>
      <c r="B425" s="81" t="str">
        <f t="shared" si="31"/>
        <v>205385406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Грийн Таун Проджектс АД</v>
      </c>
      <c r="B426" s="81" t="str">
        <f t="shared" si="31"/>
        <v>205385406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Грийн Таун Проджектс АД</v>
      </c>
      <c r="B427" s="81" t="str">
        <f t="shared" si="31"/>
        <v>205385406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Грийн Таун Проджектс АД</v>
      </c>
      <c r="B428" s="81" t="str">
        <f t="shared" si="31"/>
        <v>205385406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Грийн Таун Проджектс АД</v>
      </c>
      <c r="B429" s="81" t="str">
        <f t="shared" si="31"/>
        <v>205385406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Грийн Таун Проджектс АД</v>
      </c>
      <c r="B430" s="81" t="str">
        <f t="shared" si="31"/>
        <v>205385406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Грийн Таун Проджектс АД</v>
      </c>
      <c r="B431" s="81" t="str">
        <f t="shared" si="31"/>
        <v>205385406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Грийн Таун Проджектс АД</v>
      </c>
      <c r="B432" s="81" t="str">
        <f t="shared" si="31"/>
        <v>205385406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Грийн Таун Проджектс АД</v>
      </c>
      <c r="B433" s="81" t="str">
        <f t="shared" si="31"/>
        <v>205385406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Грийн Таун Проджектс АД</v>
      </c>
      <c r="B434" s="81" t="str">
        <f t="shared" si="31"/>
        <v>205385406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12587</v>
      </c>
    </row>
    <row r="435" spans="1:8" ht="15">
      <c r="A435" s="81" t="str">
        <f t="shared" si="30"/>
        <v>Грийн Таун Проджектс АД</v>
      </c>
      <c r="B435" s="81" t="str">
        <f t="shared" si="31"/>
        <v>205385406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Грийн Таун Проджектс АД</v>
      </c>
      <c r="B436" s="81" t="str">
        <f t="shared" si="31"/>
        <v>205385406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Грийн Таун Проджектс АД</v>
      </c>
      <c r="B437" s="81" t="str">
        <f t="shared" si="31"/>
        <v>205385406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12587</v>
      </c>
    </row>
    <row r="438" spans="1:8" ht="15">
      <c r="A438" s="81" t="str">
        <f t="shared" si="30"/>
        <v>Грийн Таун Проджектс АД</v>
      </c>
      <c r="B438" s="81" t="str">
        <f t="shared" si="31"/>
        <v>205385406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Грийн Таун Проджектс АД</v>
      </c>
      <c r="B439" s="81" t="str">
        <f t="shared" si="31"/>
        <v>205385406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Грийн Таун Проджектс АД</v>
      </c>
      <c r="B440" s="81" t="str">
        <f t="shared" si="31"/>
        <v>205385406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Грийн Таун Проджектс АД</v>
      </c>
      <c r="B441" s="81" t="str">
        <f t="shared" si="31"/>
        <v>205385406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Грийн Таун Проджектс АД</v>
      </c>
      <c r="B442" s="81" t="str">
        <f t="shared" si="31"/>
        <v>205385406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Грийн Таун Проджектс АД</v>
      </c>
      <c r="B443" s="81" t="str">
        <f t="shared" si="31"/>
        <v>205385406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Грийн Таун Проджектс АД</v>
      </c>
      <c r="B444" s="81" t="str">
        <f t="shared" si="31"/>
        <v>205385406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Грийн Таун Проджектс АД</v>
      </c>
      <c r="B445" s="81" t="str">
        <f t="shared" si="31"/>
        <v>205385406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Грийн Таун Проджектс АД</v>
      </c>
      <c r="B446" s="81" t="str">
        <f t="shared" si="31"/>
        <v>205385406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Грийн Таун Проджектс АД</v>
      </c>
      <c r="B447" s="81" t="str">
        <f t="shared" si="31"/>
        <v>205385406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Грийн Таун Проджектс АД</v>
      </c>
      <c r="B448" s="81" t="str">
        <f t="shared" si="31"/>
        <v>205385406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Грийн Таун Проджектс АД</v>
      </c>
      <c r="B449" s="81" t="str">
        <f t="shared" si="31"/>
        <v>205385406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Грийн Таун Проджектс АД</v>
      </c>
      <c r="B450" s="81" t="str">
        <f t="shared" si="31"/>
        <v>205385406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Грийн Таун Проджектс АД</v>
      </c>
      <c r="B451" s="81" t="str">
        <f t="shared" si="31"/>
        <v>205385406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Грийн Таун Проджектс АД</v>
      </c>
      <c r="B452" s="81" t="str">
        <f t="shared" si="31"/>
        <v>205385406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Грийн Таун Проджектс АД</v>
      </c>
      <c r="B453" s="81" t="str">
        <f t="shared" si="31"/>
        <v>205385406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Грийн Таун Проджектс АД</v>
      </c>
      <c r="B454" s="81" t="str">
        <f t="shared" si="31"/>
        <v>205385406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Грийн Таун Проджектс АД</v>
      </c>
      <c r="B455" s="81" t="str">
        <f t="shared" si="31"/>
        <v>205385406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Грийн Таун Проджектс АД</v>
      </c>
      <c r="B456" s="81" t="str">
        <f t="shared" si="31"/>
        <v>205385406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Грийн Таун Проджектс АД</v>
      </c>
      <c r="B457" s="81" t="str">
        <f t="shared" si="31"/>
        <v>205385406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Грийн Таун Проджектс АД</v>
      </c>
      <c r="B458" s="81" t="str">
        <f t="shared" si="31"/>
        <v>205385406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Грийн Таун Проджектс АД</v>
      </c>
      <c r="B459" s="81" t="str">
        <f t="shared" si="31"/>
        <v>205385406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28125" style="0" customWidth="1"/>
    <col min="2" max="16384" width="9.003906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Latev</cp:lastModifiedBy>
  <cp:lastPrinted>2022-02-28T08:12:48Z</cp:lastPrinted>
  <dcterms:created xsi:type="dcterms:W3CDTF">2006-09-16T00:00:00Z</dcterms:created>
  <dcterms:modified xsi:type="dcterms:W3CDTF">2023-11-23T12:35:55Z</dcterms:modified>
  <cp:category/>
  <cp:version/>
  <cp:contentType/>
  <cp:contentStatus/>
</cp:coreProperties>
</file>